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 activeTab="3"/>
  </bookViews>
  <sheets>
    <sheet name="SPOLU" sheetId="2" r:id="rId1"/>
    <sheet name="Asfaltová plocha" sheetId="1" r:id="rId2"/>
    <sheet name="rekon. obrubníkov" sheetId="6" r:id="rId3"/>
    <sheet name="rekon. parkoviska" sheetId="9" r:id="rId4"/>
  </sheets>
  <calcPr calcId="145621" iterateDelta="1E-4"/>
</workbook>
</file>

<file path=xl/calcChain.xml><?xml version="1.0" encoding="utf-8"?>
<calcChain xmlns="http://schemas.openxmlformats.org/spreadsheetml/2006/main">
  <c r="I18" i="9" l="1"/>
  <c r="I19" i="9"/>
  <c r="I20" i="9"/>
  <c r="I21" i="9"/>
  <c r="I22" i="9"/>
  <c r="I23" i="9"/>
  <c r="I24" i="9"/>
  <c r="I25" i="9"/>
  <c r="I26" i="9"/>
  <c r="I28" i="9"/>
  <c r="I29" i="9"/>
  <c r="I30" i="9"/>
  <c r="I31" i="9"/>
  <c r="I32" i="9"/>
  <c r="I33" i="9"/>
  <c r="I34" i="9"/>
  <c r="I36" i="9"/>
  <c r="I37" i="9"/>
  <c r="I38" i="9"/>
  <c r="I39" i="9"/>
  <c r="I40" i="9"/>
  <c r="I41" i="9"/>
  <c r="I42" i="9"/>
  <c r="I43" i="9"/>
  <c r="I44" i="9"/>
  <c r="I45" i="9"/>
  <c r="I47" i="9"/>
  <c r="I46" i="9" s="1"/>
  <c r="I35" i="9" l="1"/>
  <c r="I17" i="9"/>
  <c r="I27" i="9"/>
  <c r="I16" i="9" s="1"/>
  <c r="I15" i="9" s="1"/>
  <c r="C7" i="2" s="1"/>
  <c r="D7" i="2" l="1"/>
  <c r="I18" i="6"/>
  <c r="I19" i="6"/>
  <c r="I17" i="6" s="1"/>
  <c r="I21" i="6"/>
  <c r="I22" i="6"/>
  <c r="I25" i="6"/>
  <c r="I26" i="6"/>
  <c r="I27" i="6"/>
  <c r="I28" i="6"/>
  <c r="I29" i="6"/>
  <c r="I30" i="6"/>
  <c r="I31" i="6"/>
  <c r="I32" i="6"/>
  <c r="I33" i="6"/>
  <c r="I34" i="6"/>
  <c r="I35" i="6"/>
  <c r="I36" i="6"/>
  <c r="I38" i="6"/>
  <c r="I37" i="6" s="1"/>
  <c r="I24" i="6" l="1"/>
  <c r="I20" i="6"/>
  <c r="I16" i="6"/>
  <c r="I15" i="6" s="1"/>
  <c r="C6" i="2" s="1"/>
  <c r="D6" i="2" s="1"/>
  <c r="I36" i="1" l="1"/>
  <c r="I35" i="1" s="1"/>
  <c r="I34" i="1"/>
  <c r="I33" i="1"/>
  <c r="I32" i="1"/>
  <c r="I31" i="1"/>
  <c r="I30" i="1"/>
  <c r="I29" i="1"/>
  <c r="I28" i="1"/>
  <c r="I27" i="1"/>
  <c r="I26" i="1"/>
  <c r="I25" i="1"/>
  <c r="I23" i="1"/>
  <c r="I22" i="1"/>
  <c r="I21" i="1"/>
  <c r="I20" i="1" s="1"/>
  <c r="I19" i="1"/>
  <c r="I18" i="1"/>
  <c r="I17" i="1" s="1"/>
  <c r="I24" i="1" l="1"/>
  <c r="I16" i="1" s="1"/>
  <c r="I15" i="1" s="1"/>
  <c r="C5" i="2" s="1"/>
  <c r="D5" i="2" l="1"/>
  <c r="C8" i="2"/>
  <c r="D8" i="2" s="1"/>
</calcChain>
</file>

<file path=xl/sharedStrings.xml><?xml version="1.0" encoding="utf-8"?>
<sst xmlns="http://schemas.openxmlformats.org/spreadsheetml/2006/main" count="364" uniqueCount="139">
  <si>
    <t>ROZPOČET</t>
  </si>
  <si>
    <t>Stavba:</t>
  </si>
  <si>
    <t>Objekt:</t>
  </si>
  <si>
    <t>Miesto:</t>
  </si>
  <si>
    <t>Sereď</t>
  </si>
  <si>
    <t>Dátum:</t>
  </si>
  <si>
    <t>Objednávateľ:</t>
  </si>
  <si>
    <t>Mesto Sereď</t>
  </si>
  <si>
    <t>Projektant:</t>
  </si>
  <si>
    <t>Zhotoviteľ:</t>
  </si>
  <si>
    <t>Spracovateľ:</t>
  </si>
  <si>
    <t>PČ</t>
  </si>
  <si>
    <t>Typ</t>
  </si>
  <si>
    <t>Kód</t>
  </si>
  <si>
    <t>Popis</t>
  </si>
  <si>
    <t>MJ</t>
  </si>
  <si>
    <t>Množstvo</t>
  </si>
  <si>
    <t>J.cena [EUR]</t>
  </si>
  <si>
    <t>Cena celkom [EUR]</t>
  </si>
  <si>
    <t>Cenová sústava</t>
  </si>
  <si>
    <t>Náklady z rozpočtu</t>
  </si>
  <si>
    <t>D</t>
  </si>
  <si>
    <t>HSV</t>
  </si>
  <si>
    <t>Práce a dodávky HSV</t>
  </si>
  <si>
    <t>1</t>
  </si>
  <si>
    <t>Zemné práce</t>
  </si>
  <si>
    <t>K</t>
  </si>
  <si>
    <t>113107144.S</t>
  </si>
  <si>
    <t>Odstránenie krytu asfaltového v ploche do 200 m2, hr. nad 50 do 100 mm,  -0,25000t</t>
  </si>
  <si>
    <t>m2</t>
  </si>
  <si>
    <t>2</t>
  </si>
  <si>
    <t>113206111.S</t>
  </si>
  <si>
    <t>Vytrhanie obrúb betónových, s vybúraním lôžka, z krajníkov alebo obrubníkov stojatých,  -0,14500t</t>
  </si>
  <si>
    <t>m</t>
  </si>
  <si>
    <t>5</t>
  </si>
  <si>
    <t>Komunikácie</t>
  </si>
  <si>
    <t>565161211.S</t>
  </si>
  <si>
    <t>Podklad z asfaltového betónu AC 22 P s rozprestretím a zhutnením v pruhu š. do 3 m, po zhutnení hr. 80 mm</t>
  </si>
  <si>
    <t>573211108.S</t>
  </si>
  <si>
    <t>Postrek asfaltový spojovací bez posypu kamenivom z asfaltu cestného v množstve 0,50 kg/m2</t>
  </si>
  <si>
    <t>577134251.S</t>
  </si>
  <si>
    <t>Asfaltový betón vrstva obrusná AC 11 O v pruhu š. do 3 m z modifik. asfaltu tr. I, po zhutnení hr. 50 mm</t>
  </si>
  <si>
    <t>9</t>
  </si>
  <si>
    <t>Ostatné konštrukcie a práce-búranie</t>
  </si>
  <si>
    <t>915721111</t>
  </si>
  <si>
    <t>Vodorovné značenie krytu striekané farbou stopčiar, zebier, tieňov, šípok nápisov, prechodov a pod.</t>
  </si>
  <si>
    <t>916362111.S</t>
  </si>
  <si>
    <t>Osadenie cestného obrubníka betónového stojatého do lôžka z betónu prostého tr. C 12/15 s bočnou oporou</t>
  </si>
  <si>
    <t>M</t>
  </si>
  <si>
    <t>592170003800.S</t>
  </si>
  <si>
    <t>Obrubník cestný so skosením, lxšxv 1000x150x250 mm, prírodný</t>
  </si>
  <si>
    <t>ks</t>
  </si>
  <si>
    <t>592170002400.S</t>
  </si>
  <si>
    <t>Obrubník cestný rovný, lxšxv 1000x200x150(100) mm</t>
  </si>
  <si>
    <t>919735112.S</t>
  </si>
  <si>
    <t>Rezanie existujúceho asfaltového krytu alebo podkladu hĺbky nad 50 do 100 mm</t>
  </si>
  <si>
    <t>979084216.S</t>
  </si>
  <si>
    <t>Vodorovná doprava vybúraných hmôt po suchu bez naloženia, ale so zložením na vzdialenosť do 5 km</t>
  </si>
  <si>
    <t>t</t>
  </si>
  <si>
    <t>979082219.S</t>
  </si>
  <si>
    <t>Príplatok k cene za každý ďalší aj začatý 1 km nad 1 km pre vodorovnú dopravu sutiny</t>
  </si>
  <si>
    <t>979087212.S</t>
  </si>
  <si>
    <t>Nakladanie na dopravné prostriedky pre vodorovnú dopravu sutiny</t>
  </si>
  <si>
    <t>979089612.S</t>
  </si>
  <si>
    <t>Poplatok za skladovanie - iné odpady zo stavieb a demolácií (17 09), ostatné</t>
  </si>
  <si>
    <t>979087999.1</t>
  </si>
  <si>
    <t>Poplatok za skládku -  asfalt a živičné zmesi</t>
  </si>
  <si>
    <t>99</t>
  </si>
  <si>
    <t>Presun hmôt HSV</t>
  </si>
  <si>
    <t>998225111.S</t>
  </si>
  <si>
    <t>Presun hmôt pre pozemnú komunikáciu a letisko s krytom asfaltovým akejkoľvek dĺžky objektu</t>
  </si>
  <si>
    <t>Vnútrostavenisková doprava sutiny a vybúraných hmôt do 10 m</t>
  </si>
  <si>
    <t>979082111.S</t>
  </si>
  <si>
    <t>Odvoz sutiny a vybúraných hmôt na skládku za každý ďalší 1 km</t>
  </si>
  <si>
    <t>979081121.S</t>
  </si>
  <si>
    <t>Odvoz sutiny a vybúraných hmôt na skládku do 1 km</t>
  </si>
  <si>
    <t>979081111.S</t>
  </si>
  <si>
    <t>m3</t>
  </si>
  <si>
    <t xml:space="preserve">Lôžko pod obrubníky, krajníky alebo obruby z dlažobných kociek z betónu prostého tr. C 20/25   </t>
  </si>
  <si>
    <t>918101113.S</t>
  </si>
  <si>
    <t>Osadenie cestného obrubníka betónového stojatého do lôžka z betónu prostého tr. C 16/20 s bočnou oporou</t>
  </si>
  <si>
    <t>916362112.S</t>
  </si>
  <si>
    <t>Postrek asfaltový spojovací bez posypu kamenivom z asfaltu cestného v množstve 0,20 kg/m2</t>
  </si>
  <si>
    <t>573211105.S</t>
  </si>
  <si>
    <t>Vyspravenie podkladu po prekopoch inžinierskych sietí plochy do 15 m2 asfaltovým betónom ACP, po zhutnení hr. 100 mm</t>
  </si>
  <si>
    <t>566902151.S</t>
  </si>
  <si>
    <t>Presun hmôt pre pozemnú komunikáciu  s krytom živičným , betónovým</t>
  </si>
  <si>
    <t>998225111</t>
  </si>
  <si>
    <t>PRESUNY HMÔT</t>
  </si>
  <si>
    <t>Poplatok za skladovanie - betón, tehly, dlaždice (17 01) ostatné</t>
  </si>
  <si>
    <t>979089012.S</t>
  </si>
  <si>
    <t>Rezanie betónových mazanín existujúcich vystužených hĺbky nad 150 do 200 mm</t>
  </si>
  <si>
    <t>974083114.S</t>
  </si>
  <si>
    <t>Vysekanie rýh v betóne do hĺbky 250 mm a šírky do 150 mm,  -0,08200t</t>
  </si>
  <si>
    <t>974042584.S</t>
  </si>
  <si>
    <t>Prikresanie rovných ostení bez odstupu, po hrubom vybúraní otvorov, v betóne,  -0,06600t</t>
  </si>
  <si>
    <t>967041112.S</t>
  </si>
  <si>
    <t>Rezanie existujúceho asfaltového krytu alebo podkladu hĺbky nad 150 do 200 mm</t>
  </si>
  <si>
    <t>919735114.S</t>
  </si>
  <si>
    <t>Odstránenie krytu asfaltového v ploche do 200 m2, hr. nad 150 do 200 mm,  -0,45000t</t>
  </si>
  <si>
    <t xml:space="preserve">Asfaltová plocha </t>
  </si>
  <si>
    <t>názov</t>
  </si>
  <si>
    <t>SPOLU</t>
  </si>
  <si>
    <t>Asfaltová plocha</t>
  </si>
  <si>
    <t>Rekonštrukcia obrubníkov</t>
  </si>
  <si>
    <t>Rekonštrukcia parkoviska</t>
  </si>
  <si>
    <t>suma € bez DPH</t>
  </si>
  <si>
    <t>suma € s DPH</t>
  </si>
  <si>
    <t>Obrubník cestný so skosením, lxšxv 250x150x250 mm, prírodný</t>
  </si>
  <si>
    <t>592170003600.S</t>
  </si>
  <si>
    <t>Osadenie cestného obrubníka betónového ležatého do lôžka z betónu prostého tr. C 16/20 s bočnou oporou</t>
  </si>
  <si>
    <t>916361112.S</t>
  </si>
  <si>
    <t>Dlažba betónová, rozmer 200x160x80 mm, farebná</t>
  </si>
  <si>
    <t>592460010200.S</t>
  </si>
  <si>
    <t>Dlažba betónová, rozmer 200x160x80 mm, sivá</t>
  </si>
  <si>
    <t>592460010199.S</t>
  </si>
  <si>
    <t>Kladenie betónovej zámkovej dlažby komunikácií pre peších hr. 60 mm pre peších do 50 m2 so zriadením lôžka z kameniva hr. 30 mm</t>
  </si>
  <si>
    <t>596911141.S</t>
  </si>
  <si>
    <t>Podklad z kameniva stmeleného cementom s rozprestretím a zhutnením, CBGM C 8/10 (C 6/8), po zhutnení hr. 150 mm</t>
  </si>
  <si>
    <t>567122114.S</t>
  </si>
  <si>
    <t>Podklad zo štrkodrviny s rozprestretím a zhutnením, po zhutnení hr. 200 mm</t>
  </si>
  <si>
    <t>564861111.S</t>
  </si>
  <si>
    <t>Poplatok za skladovanie - zemina a kamenivo (17 05) ostatné</t>
  </si>
  <si>
    <t>171209002.S</t>
  </si>
  <si>
    <t>Uloženie sypaniny na skládky do 100 m3</t>
  </si>
  <si>
    <t>171201201.S</t>
  </si>
  <si>
    <t>Nakladanie neuľahnutého výkopku z hornín tr.1-4 do 100 m3</t>
  </si>
  <si>
    <t>167101101.S</t>
  </si>
  <si>
    <t>Vodorovné premiestnenie výkopku po spevnenej ceste z horniny tr.1-4, do 100 m3, príplatok k cene za každých ďalšich a začatých 1000 m</t>
  </si>
  <si>
    <t>162501105.S</t>
  </si>
  <si>
    <t>Vodorovné premiestnenie výkopku po spevnenej ceste z horniny tr.1-4, do 100 m3 na vzdialenosť do 3000 m</t>
  </si>
  <si>
    <t>162501102.S</t>
  </si>
  <si>
    <t>Odkopávka a prekopávka nezapažená pre cesty, v hornine 3 nad 100 do 1000 m3</t>
  </si>
  <si>
    <t>122202202</t>
  </si>
  <si>
    <t>Odstránenie podkladu v ploche do 200 m2 z kameniva ťaženého, hr.100- 200mm,  -0,24000t</t>
  </si>
  <si>
    <t>113307112.S</t>
  </si>
  <si>
    <t>113107142.S</t>
  </si>
  <si>
    <t>J. Cena  [EUR]</t>
  </si>
  <si>
    <t>Rekonštrukcia cestnej komunikácie - Garbiarska ulica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</si>
</sst>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.mm\.yyyy"/>
    <numFmt numFmtId="165" formatCode="#,##0.000"/>
    <numFmt numFmtId="166" formatCode="#,##0.00;&quot;-&quot;#,##0.00"/>
    <numFmt numFmtId="167" formatCode="#,##0.000;&quot;-&quot;#,##0.000"/>
    <numFmt numFmtId="168" formatCode="#,##0;&quot;-&quot;#,##0"/>
  </numFmts>
  <fonts count="24" x14ac:knownFonts="1">
    <font>
      <sz val="8"/>
      <color indexed="8"/>
      <name val="Arial CE"/>
    </font>
    <font>
      <b/>
      <sz val="14"/>
      <color indexed="8"/>
      <name val="Arial CE"/>
    </font>
    <font>
      <sz val="10"/>
      <color indexed="10"/>
      <name val="Arial CE"/>
    </font>
    <font>
      <sz val="10"/>
      <color indexed="8"/>
      <name val="Arial CE"/>
    </font>
    <font>
      <sz val="9"/>
      <color indexed="8"/>
      <name val="Arial CE"/>
    </font>
    <font>
      <b/>
      <sz val="12"/>
      <color indexed="12"/>
      <name val="Arial CE"/>
    </font>
    <font>
      <sz val="8"/>
      <color indexed="13"/>
      <name val="Arial CE"/>
    </font>
    <font>
      <sz val="12"/>
      <color indexed="13"/>
      <name val="Arial CE"/>
    </font>
    <font>
      <sz val="10"/>
      <color indexed="13"/>
      <name val="Arial CE"/>
    </font>
    <font>
      <i/>
      <sz val="9"/>
      <color indexed="14"/>
      <name val="Arial CE"/>
    </font>
    <font>
      <i/>
      <sz val="8"/>
      <color indexed="14"/>
      <name val="Arial CE"/>
    </font>
    <font>
      <sz val="8"/>
      <color indexed="8"/>
      <name val="Arial CE"/>
    </font>
    <font>
      <sz val="12"/>
      <color indexed="8"/>
      <name val="Arial CE"/>
    </font>
    <font>
      <b/>
      <sz val="12"/>
      <color indexed="8"/>
      <name val="Arial CE"/>
      <charset val="238"/>
    </font>
    <font>
      <sz val="11"/>
      <color indexed="8"/>
      <name val="Arial CE"/>
      <charset val="238"/>
    </font>
    <font>
      <sz val="8"/>
      <color indexed="8"/>
      <name val="Arial CE"/>
      <charset val="238"/>
    </font>
    <font>
      <sz val="10"/>
      <color indexed="14"/>
      <name val="Arial CE"/>
    </font>
    <font>
      <sz val="8"/>
      <color indexed="14"/>
      <name val="Arial CE"/>
    </font>
    <font>
      <i/>
      <sz val="8"/>
      <color indexed="16"/>
      <name val="Arial CE"/>
    </font>
    <font>
      <i/>
      <sz val="9"/>
      <color indexed="16"/>
      <name val="Arial CE"/>
    </font>
    <font>
      <sz val="12"/>
      <color indexed="14"/>
      <name val="Arial CE"/>
    </font>
    <font>
      <sz val="9"/>
      <color indexed="8"/>
      <name val="Helvetica"/>
      <family val="2"/>
      <charset val="238"/>
    </font>
    <font>
      <b/>
      <sz val="12"/>
      <color theme="5" tint="-0.249977111117893"/>
      <name val="Arial CE"/>
    </font>
    <font>
      <sz val="8"/>
      <color theme="5" tint="-0.249977111117893"/>
      <name val="Arial CE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2"/>
        <bgColor auto="1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10"/>
      </bottom>
      <diagonal/>
    </border>
    <border>
      <left/>
      <right style="thin">
        <color indexed="8"/>
      </right>
      <top/>
      <bottom style="hair">
        <color indexed="10"/>
      </bottom>
      <diagonal/>
    </border>
    <border>
      <left style="thin">
        <color indexed="8"/>
      </left>
      <right style="hair">
        <color indexed="10"/>
      </right>
      <top/>
      <bottom/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/>
      <right style="thin">
        <color indexed="8"/>
      </right>
      <top style="hair">
        <color indexed="10"/>
      </top>
      <bottom style="hair">
        <color indexed="10"/>
      </bottom>
      <diagonal/>
    </border>
    <border>
      <left/>
      <right/>
      <top style="hair">
        <color indexed="10"/>
      </top>
      <bottom/>
      <diagonal/>
    </border>
    <border>
      <left/>
      <right style="thin">
        <color indexed="8"/>
      </right>
      <top style="hair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8"/>
      </right>
      <top style="hair">
        <color indexed="10"/>
      </top>
      <bottom style="hair">
        <color indexed="10"/>
      </bottom>
      <diagonal/>
    </border>
    <border>
      <left style="thin">
        <color indexed="8"/>
      </left>
      <right style="thin">
        <color indexed="8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dotted">
        <color indexed="15"/>
      </bottom>
      <diagonal/>
    </border>
    <border>
      <left style="hair">
        <color indexed="10"/>
      </left>
      <right style="thin">
        <color indexed="8"/>
      </right>
      <top style="hair">
        <color indexed="10"/>
      </top>
      <bottom style="dotted">
        <color indexed="15"/>
      </bottom>
      <diagonal/>
    </border>
    <border>
      <left style="thin">
        <color indexed="8"/>
      </left>
      <right style="dotted">
        <color indexed="15"/>
      </right>
      <top/>
      <bottom/>
      <diagonal/>
    </border>
    <border>
      <left style="dotted">
        <color indexed="15"/>
      </left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 style="thin">
        <color indexed="8"/>
      </right>
      <top style="dotted">
        <color indexed="15"/>
      </top>
      <bottom style="dotted">
        <color indexed="15"/>
      </bottom>
      <diagonal/>
    </border>
    <border>
      <left/>
      <right/>
      <top style="dotted">
        <color indexed="15"/>
      </top>
      <bottom style="hair">
        <color indexed="10"/>
      </bottom>
      <diagonal/>
    </border>
    <border>
      <left/>
      <right style="thin">
        <color indexed="8"/>
      </right>
      <top style="dotted">
        <color indexed="15"/>
      </top>
      <bottom style="hair">
        <color indexed="10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hair">
        <color indexed="10"/>
      </top>
      <bottom style="thin">
        <color indexed="8"/>
      </bottom>
      <diagonal/>
    </border>
    <border>
      <left/>
      <right style="thin">
        <color indexed="8"/>
      </right>
      <top style="hair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10"/>
      </top>
      <bottom style="thin">
        <color indexed="8"/>
      </bottom>
      <diagonal/>
    </border>
    <border>
      <left style="hair">
        <color indexed="10"/>
      </left>
      <right style="hair">
        <color indexed="10"/>
      </right>
      <top style="dotted">
        <color indexed="8"/>
      </top>
      <bottom style="hair">
        <color indexed="10"/>
      </bottom>
      <diagonal/>
    </border>
    <border>
      <left style="dotted">
        <color indexed="8"/>
      </left>
      <right style="thin">
        <color indexed="8"/>
      </right>
      <top style="hair">
        <color indexed="10"/>
      </top>
      <bottom style="hair">
        <color indexed="10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/>
      <bottom style="hair">
        <color indexed="10"/>
      </bottom>
      <diagonal/>
    </border>
    <border>
      <left/>
      <right/>
      <top/>
      <bottom style="dotted">
        <color indexed="15"/>
      </bottom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10"/>
      </bottom>
      <diagonal/>
    </border>
    <border>
      <left/>
      <right style="thin">
        <color indexed="64"/>
      </right>
      <top/>
      <bottom style="hair">
        <color indexed="10"/>
      </bottom>
      <diagonal/>
    </border>
    <border>
      <left style="thin">
        <color indexed="64"/>
      </left>
      <right/>
      <top style="hair">
        <color indexed="10"/>
      </top>
      <bottom style="hair">
        <color indexed="10"/>
      </bottom>
      <diagonal/>
    </border>
    <border>
      <left/>
      <right style="thin">
        <color indexed="64"/>
      </right>
      <top style="hair">
        <color indexed="10"/>
      </top>
      <bottom style="hair">
        <color indexed="10"/>
      </bottom>
      <diagonal/>
    </border>
    <border>
      <left style="thin">
        <color indexed="64"/>
      </left>
      <right/>
      <top style="hair">
        <color indexed="10"/>
      </top>
      <bottom/>
      <diagonal/>
    </border>
    <border>
      <left/>
      <right style="thin">
        <color indexed="64"/>
      </right>
      <top style="hair">
        <color indexed="10"/>
      </top>
      <bottom/>
      <diagonal/>
    </border>
    <border>
      <left style="thin">
        <color indexed="64"/>
      </left>
      <right/>
      <top/>
      <bottom style="dotted">
        <color indexed="15"/>
      </bottom>
      <diagonal/>
    </border>
    <border>
      <left/>
      <right style="thin">
        <color indexed="64"/>
      </right>
      <top/>
      <bottom style="dotted">
        <color indexed="15"/>
      </bottom>
      <diagonal/>
    </border>
    <border>
      <left style="thin">
        <color indexed="64"/>
      </left>
      <right style="dotted">
        <color indexed="15"/>
      </right>
      <top style="dotted">
        <color indexed="15"/>
      </top>
      <bottom style="dotted">
        <color indexed="15"/>
      </bottom>
      <diagonal/>
    </border>
    <border>
      <left style="dotted">
        <color indexed="15"/>
      </left>
      <right style="thin">
        <color indexed="64"/>
      </right>
      <top style="dotted">
        <color indexed="15"/>
      </top>
      <bottom style="dotted">
        <color indexed="15"/>
      </bottom>
      <diagonal/>
    </border>
    <border>
      <left style="thin">
        <color indexed="64"/>
      </left>
      <right/>
      <top style="dotted">
        <color indexed="15"/>
      </top>
      <bottom style="thin">
        <color indexed="64"/>
      </bottom>
      <diagonal/>
    </border>
    <border>
      <left/>
      <right/>
      <top style="dotted">
        <color indexed="15"/>
      </top>
      <bottom style="thin">
        <color indexed="64"/>
      </bottom>
      <diagonal/>
    </border>
    <border>
      <left/>
      <right style="thin">
        <color indexed="64"/>
      </right>
      <top style="dotted">
        <color indexed="15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1" fillId="0" borderId="6" applyNumberFormat="0" applyFill="0" applyBorder="0" applyProtection="0"/>
  </cellStyleXfs>
  <cellXfs count="2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49" fontId="1" fillId="2" borderId="6" xfId="0" applyNumberFormat="1" applyFont="1" applyFill="1" applyBorder="1" applyAlignment="1">
      <alignment horizontal="left"/>
    </xf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0" fontId="0" fillId="2" borderId="8" xfId="0" applyFont="1" applyFill="1" applyBorder="1" applyAlignment="1"/>
    <xf numFmtId="49" fontId="2" fillId="2" borderId="6" xfId="0" applyNumberFormat="1" applyFont="1" applyFill="1" applyBorder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/>
    <xf numFmtId="0" fontId="0" fillId="2" borderId="10" xfId="0" applyFont="1" applyFill="1" applyBorder="1" applyAlignment="1"/>
    <xf numFmtId="0" fontId="0" fillId="2" borderId="11" xfId="0" applyFont="1" applyFill="1" applyBorder="1" applyAlignment="1"/>
    <xf numFmtId="49" fontId="4" fillId="3" borderId="12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left"/>
    </xf>
    <xf numFmtId="0" fontId="0" fillId="2" borderId="15" xfId="0" applyFont="1" applyFill="1" applyBorder="1" applyAlignment="1"/>
    <xf numFmtId="4" fontId="5" fillId="2" borderId="16" xfId="0" applyNumberFormat="1" applyFont="1" applyFill="1" applyBorder="1" applyAlignment="1"/>
    <xf numFmtId="49" fontId="6" fillId="2" borderId="6" xfId="0" applyNumberFormat="1" applyFont="1" applyFill="1" applyBorder="1" applyAlignment="1">
      <alignment horizontal="left"/>
    </xf>
    <xf numFmtId="49" fontId="7" fillId="2" borderId="6" xfId="0" applyNumberFormat="1" applyFont="1" applyFill="1" applyBorder="1" applyAlignment="1">
      <alignment horizontal="left"/>
    </xf>
    <xf numFmtId="4" fontId="7" fillId="2" borderId="7" xfId="0" applyNumberFormat="1" applyFont="1" applyFill="1" applyBorder="1" applyAlignment="1"/>
    <xf numFmtId="49" fontId="6" fillId="2" borderId="9" xfId="0" applyNumberFormat="1" applyFont="1" applyFill="1" applyBorder="1" applyAlignment="1">
      <alignment horizontal="left"/>
    </xf>
    <xf numFmtId="49" fontId="8" fillId="2" borderId="9" xfId="0" applyNumberFormat="1" applyFont="1" applyFill="1" applyBorder="1" applyAlignment="1">
      <alignment horizontal="left"/>
    </xf>
    <xf numFmtId="4" fontId="8" fillId="2" borderId="10" xfId="0" applyNumberFormat="1" applyFont="1" applyFill="1" applyBorder="1" applyAlignment="1"/>
    <xf numFmtId="0" fontId="0" fillId="2" borderId="17" xfId="0" applyFont="1" applyFill="1" applyBorder="1" applyAlignment="1"/>
    <xf numFmtId="49" fontId="4" fillId="2" borderId="18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center" vertical="center" wrapText="1"/>
    </xf>
    <xf numFmtId="165" fontId="4" fillId="2" borderId="18" xfId="0" applyNumberFormat="1" applyFont="1" applyFill="1" applyBorder="1" applyAlignment="1"/>
    <xf numFmtId="4" fontId="4" fillId="2" borderId="18" xfId="0" applyNumberFormat="1" applyFont="1" applyFill="1" applyBorder="1" applyAlignment="1"/>
    <xf numFmtId="4" fontId="4" fillId="2" borderId="19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13" xfId="0" applyFont="1" applyFill="1" applyBorder="1" applyAlignment="1"/>
    <xf numFmtId="49" fontId="6" fillId="2" borderId="13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4" fontId="8" fillId="2" borderId="14" xfId="0" applyNumberFormat="1" applyFont="1" applyFill="1" applyBorder="1" applyAlignment="1"/>
    <xf numFmtId="0" fontId="4" fillId="2" borderId="18" xfId="0" applyNumberFormat="1" applyFont="1" applyFill="1" applyBorder="1" applyAlignment="1">
      <alignment horizontal="center"/>
    </xf>
    <xf numFmtId="0" fontId="9" fillId="2" borderId="18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left" vertical="center" wrapText="1"/>
    </xf>
    <xf numFmtId="49" fontId="9" fillId="2" borderId="18" xfId="0" applyNumberFormat="1" applyFont="1" applyFill="1" applyBorder="1" applyAlignment="1">
      <alignment horizontal="center" vertical="center" wrapText="1"/>
    </xf>
    <xf numFmtId="165" fontId="9" fillId="2" borderId="18" xfId="0" applyNumberFormat="1" applyFont="1" applyFill="1" applyBorder="1" applyAlignment="1"/>
    <xf numFmtId="4" fontId="9" fillId="2" borderId="18" xfId="0" applyNumberFormat="1" applyFont="1" applyFill="1" applyBorder="1" applyAlignment="1"/>
    <xf numFmtId="4" fontId="9" fillId="2" borderId="19" xfId="0" applyNumberFormat="1" applyFont="1" applyFill="1" applyBorder="1" applyAlignment="1"/>
    <xf numFmtId="0" fontId="10" fillId="2" borderId="20" xfId="0" applyFont="1" applyFill="1" applyBorder="1" applyAlignment="1"/>
    <xf numFmtId="0" fontId="4" fillId="2" borderId="21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center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/>
    <xf numFmtId="4" fontId="4" fillId="2" borderId="21" xfId="0" applyNumberFormat="1" applyFont="1" applyFill="1" applyBorder="1" applyAlignment="1"/>
    <xf numFmtId="4" fontId="4" fillId="2" borderId="22" xfId="0" applyNumberFormat="1" applyFont="1" applyFill="1" applyBorder="1" applyAlignment="1"/>
    <xf numFmtId="0" fontId="0" fillId="2" borderId="23" xfId="0" applyFont="1" applyFill="1" applyBorder="1" applyAlignment="1"/>
    <xf numFmtId="0" fontId="4" fillId="2" borderId="2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left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165" fontId="4" fillId="2" borderId="24" xfId="0" applyNumberFormat="1" applyFont="1" applyFill="1" applyBorder="1" applyAlignment="1"/>
    <xf numFmtId="4" fontId="4" fillId="2" borderId="24" xfId="0" applyNumberFormat="1" applyFont="1" applyFill="1" applyBorder="1" applyAlignment="1"/>
    <xf numFmtId="4" fontId="4" fillId="2" borderId="25" xfId="0" applyNumberFormat="1" applyFont="1" applyFill="1" applyBorder="1" applyAlignment="1"/>
    <xf numFmtId="0" fontId="0" fillId="2" borderId="26" xfId="0" applyFont="1" applyFill="1" applyBorder="1" applyAlignment="1"/>
    <xf numFmtId="49" fontId="6" fillId="2" borderId="26" xfId="0" applyNumberFormat="1" applyFont="1" applyFill="1" applyBorder="1" applyAlignment="1">
      <alignment horizontal="left"/>
    </xf>
    <xf numFmtId="49" fontId="8" fillId="2" borderId="26" xfId="0" applyNumberFormat="1" applyFont="1" applyFill="1" applyBorder="1" applyAlignment="1">
      <alignment horizontal="left"/>
    </xf>
    <xf numFmtId="4" fontId="8" fillId="2" borderId="27" xfId="0" applyNumberFormat="1" applyFont="1" applyFill="1" applyBorder="1" applyAlignment="1"/>
    <xf numFmtId="0" fontId="0" fillId="2" borderId="28" xfId="0" applyFont="1" applyFill="1" applyBorder="1" applyAlignment="1"/>
    <xf numFmtId="0" fontId="0" fillId="2" borderId="29" xfId="0" applyFont="1" applyFill="1" applyBorder="1" applyAlignment="1"/>
    <xf numFmtId="0" fontId="0" fillId="2" borderId="30" xfId="0" applyFont="1" applyFill="1" applyBorder="1" applyAlignment="1"/>
    <xf numFmtId="0" fontId="0" fillId="2" borderId="31" xfId="0" applyFont="1" applyFill="1" applyBorder="1" applyAlignment="1"/>
    <xf numFmtId="0" fontId="0" fillId="0" borderId="6" xfId="1" applyNumberFormat="1" applyFont="1" applyAlignment="1"/>
    <xf numFmtId="0" fontId="0" fillId="2" borderId="31" xfId="1" applyFont="1" applyFill="1" applyBorder="1" applyAlignment="1"/>
    <xf numFmtId="0" fontId="0" fillId="2" borderId="30" xfId="1" applyFont="1" applyFill="1" applyBorder="1" applyAlignment="1"/>
    <xf numFmtId="0" fontId="0" fillId="2" borderId="29" xfId="1" applyFont="1" applyFill="1" applyBorder="1" applyAlignment="1"/>
    <xf numFmtId="0" fontId="0" fillId="2" borderId="29" xfId="1" applyFont="1" applyFill="1" applyBorder="1" applyAlignment="1">
      <alignment horizontal="center"/>
    </xf>
    <xf numFmtId="0" fontId="0" fillId="2" borderId="28" xfId="1" applyFont="1" applyFill="1" applyBorder="1" applyAlignment="1"/>
    <xf numFmtId="0" fontId="0" fillId="2" borderId="20" xfId="1" applyFont="1" applyFill="1" applyBorder="1" applyAlignment="1"/>
    <xf numFmtId="4" fontId="4" fillId="2" borderId="19" xfId="1" applyNumberFormat="1" applyFont="1" applyFill="1" applyBorder="1" applyAlignment="1"/>
    <xf numFmtId="4" fontId="4" fillId="2" borderId="18" xfId="1" applyNumberFormat="1" applyFont="1" applyFill="1" applyBorder="1" applyAlignment="1"/>
    <xf numFmtId="165" fontId="4" fillId="2" borderId="18" xfId="1" applyNumberFormat="1" applyFont="1" applyFill="1" applyBorder="1" applyAlignment="1"/>
    <xf numFmtId="49" fontId="4" fillId="2" borderId="18" xfId="1" applyNumberFormat="1" applyFont="1" applyFill="1" applyBorder="1" applyAlignment="1">
      <alignment horizontal="center" vertical="center" wrapText="1"/>
    </xf>
    <xf numFmtId="49" fontId="4" fillId="2" borderId="18" xfId="1" applyNumberFormat="1" applyFont="1" applyFill="1" applyBorder="1" applyAlignment="1">
      <alignment horizontal="left" vertical="center" wrapText="1"/>
    </xf>
    <xf numFmtId="49" fontId="4" fillId="2" borderId="18" xfId="1" applyNumberFormat="1" applyFont="1" applyFill="1" applyBorder="1" applyAlignment="1">
      <alignment horizontal="center"/>
    </xf>
    <xf numFmtId="0" fontId="4" fillId="2" borderId="18" xfId="1" applyNumberFormat="1" applyFont="1" applyFill="1" applyBorder="1" applyAlignment="1">
      <alignment horizontal="center"/>
    </xf>
    <xf numFmtId="0" fontId="0" fillId="2" borderId="11" xfId="1" applyFont="1" applyFill="1" applyBorder="1" applyAlignment="1"/>
    <xf numFmtId="4" fontId="8" fillId="2" borderId="14" xfId="1" applyNumberFormat="1" applyFont="1" applyFill="1" applyBorder="1" applyAlignment="1"/>
    <xf numFmtId="0" fontId="0" fillId="2" borderId="13" xfId="1" applyFont="1" applyFill="1" applyBorder="1" applyAlignment="1"/>
    <xf numFmtId="49" fontId="8" fillId="2" borderId="13" xfId="1" applyNumberFormat="1" applyFont="1" applyFill="1" applyBorder="1" applyAlignment="1">
      <alignment horizontal="left"/>
    </xf>
    <xf numFmtId="49" fontId="6" fillId="2" borderId="13" xfId="1" applyNumberFormat="1" applyFont="1" applyFill="1" applyBorder="1" applyAlignment="1">
      <alignment horizontal="left"/>
    </xf>
    <xf numFmtId="0" fontId="0" fillId="2" borderId="13" xfId="1" applyFont="1" applyFill="1" applyBorder="1" applyAlignment="1">
      <alignment horizontal="center"/>
    </xf>
    <xf numFmtId="0" fontId="0" fillId="2" borderId="5" xfId="1" applyFont="1" applyFill="1" applyBorder="1" applyAlignment="1"/>
    <xf numFmtId="4" fontId="9" fillId="2" borderId="19" xfId="1" applyNumberFormat="1" applyFont="1" applyFill="1" applyBorder="1" applyAlignment="1"/>
    <xf numFmtId="4" fontId="9" fillId="2" borderId="32" xfId="1" applyNumberFormat="1" applyFont="1" applyFill="1" applyBorder="1" applyAlignment="1"/>
    <xf numFmtId="165" fontId="9" fillId="2" borderId="32" xfId="1" applyNumberFormat="1" applyFont="1" applyFill="1" applyBorder="1" applyAlignment="1"/>
    <xf numFmtId="49" fontId="9" fillId="2" borderId="32" xfId="1" applyNumberFormat="1" applyFont="1" applyFill="1" applyBorder="1" applyAlignment="1">
      <alignment horizontal="center" vertical="center" wrapText="1"/>
    </xf>
    <xf numFmtId="49" fontId="9" fillId="2" borderId="32" xfId="1" applyNumberFormat="1" applyFont="1" applyFill="1" applyBorder="1" applyAlignment="1">
      <alignment horizontal="left" vertical="center" wrapText="1"/>
    </xf>
    <xf numFmtId="49" fontId="9" fillId="2" borderId="32" xfId="1" applyNumberFormat="1" applyFont="1" applyFill="1" applyBorder="1" applyAlignment="1">
      <alignment horizontal="center"/>
    </xf>
    <xf numFmtId="0" fontId="9" fillId="2" borderId="32" xfId="1" applyNumberFormat="1" applyFont="1" applyFill="1" applyBorder="1" applyAlignment="1">
      <alignment horizontal="center"/>
    </xf>
    <xf numFmtId="4" fontId="4" fillId="2" borderId="33" xfId="1" applyNumberFormat="1" applyFont="1" applyFill="1" applyBorder="1" applyAlignment="1"/>
    <xf numFmtId="166" fontId="4" fillId="2" borderId="34" xfId="1" applyNumberFormat="1" applyFont="1" applyFill="1" applyBorder="1" applyAlignment="1">
      <alignment horizontal="right"/>
    </xf>
    <xf numFmtId="167" fontId="4" fillId="2" borderId="34" xfId="1" applyNumberFormat="1" applyFont="1" applyFill="1" applyBorder="1" applyAlignment="1">
      <alignment horizontal="right"/>
    </xf>
    <xf numFmtId="49" fontId="4" fillId="2" borderId="34" xfId="1" applyNumberFormat="1" applyFont="1" applyFill="1" applyBorder="1" applyAlignment="1">
      <alignment horizontal="center" vertical="center" wrapText="1"/>
    </xf>
    <xf numFmtId="49" fontId="4" fillId="2" borderId="34" xfId="1" applyNumberFormat="1" applyFont="1" applyFill="1" applyBorder="1" applyAlignment="1">
      <alignment horizontal="left" wrapText="1"/>
    </xf>
    <xf numFmtId="168" fontId="4" fillId="2" borderId="34" xfId="1" applyNumberFormat="1" applyFont="1" applyFill="1" applyBorder="1" applyAlignment="1">
      <alignment horizontal="center"/>
    </xf>
    <xf numFmtId="0" fontId="0" fillId="2" borderId="35" xfId="1" applyFont="1" applyFill="1" applyBorder="1" applyAlignment="1"/>
    <xf numFmtId="4" fontId="4" fillId="2" borderId="36" xfId="1" applyNumberFormat="1" applyFont="1" applyFill="1" applyBorder="1" applyAlignment="1"/>
    <xf numFmtId="165" fontId="4" fillId="2" borderId="36" xfId="1" applyNumberFormat="1" applyFont="1" applyFill="1" applyBorder="1" applyAlignment="1"/>
    <xf numFmtId="49" fontId="4" fillId="2" borderId="36" xfId="1" applyNumberFormat="1" applyFont="1" applyFill="1" applyBorder="1" applyAlignment="1">
      <alignment horizontal="center" vertical="center" wrapText="1"/>
    </xf>
    <xf numFmtId="49" fontId="4" fillId="2" borderId="36" xfId="1" applyNumberFormat="1" applyFont="1" applyFill="1" applyBorder="1" applyAlignment="1">
      <alignment horizontal="left" vertical="center" wrapText="1"/>
    </xf>
    <xf numFmtId="49" fontId="4" fillId="2" borderId="36" xfId="1" applyNumberFormat="1" applyFont="1" applyFill="1" applyBorder="1" applyAlignment="1">
      <alignment horizontal="center"/>
    </xf>
    <xf numFmtId="0" fontId="4" fillId="2" borderId="36" xfId="1" applyNumberFormat="1" applyFont="1" applyFill="1" applyBorder="1" applyAlignment="1">
      <alignment horizontal="center"/>
    </xf>
    <xf numFmtId="4" fontId="8" fillId="2" borderId="14" xfId="1" applyNumberFormat="1" applyFont="1" applyFill="1" applyBorder="1" applyAlignment="1">
      <alignment vertical="center"/>
    </xf>
    <xf numFmtId="0" fontId="0" fillId="2" borderId="13" xfId="1" applyFont="1" applyFill="1" applyBorder="1" applyAlignment="1">
      <alignment vertical="center"/>
    </xf>
    <xf numFmtId="0" fontId="6" fillId="2" borderId="13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4" fontId="4" fillId="2" borderId="19" xfId="1" applyNumberFormat="1" applyFont="1" applyFill="1" applyBorder="1" applyAlignment="1">
      <alignment vertical="center"/>
    </xf>
    <xf numFmtId="4" fontId="4" fillId="2" borderId="18" xfId="1" applyNumberFormat="1" applyFont="1" applyFill="1" applyBorder="1" applyAlignment="1">
      <alignment vertical="center"/>
    </xf>
    <xf numFmtId="165" fontId="4" fillId="2" borderId="18" xfId="1" applyNumberFormat="1" applyFont="1" applyFill="1" applyBorder="1" applyAlignment="1">
      <alignment vertical="center"/>
    </xf>
    <xf numFmtId="0" fontId="4" fillId="2" borderId="18" xfId="1" applyNumberFormat="1" applyFont="1" applyFill="1" applyBorder="1" applyAlignment="1">
      <alignment horizontal="center" vertical="center"/>
    </xf>
    <xf numFmtId="0" fontId="0" fillId="2" borderId="17" xfId="1" applyFont="1" applyFill="1" applyBorder="1" applyAlignment="1"/>
    <xf numFmtId="4" fontId="8" fillId="2" borderId="10" xfId="1" applyNumberFormat="1" applyFont="1" applyFill="1" applyBorder="1" applyAlignment="1"/>
    <xf numFmtId="0" fontId="0" fillId="2" borderId="9" xfId="1" applyFont="1" applyFill="1" applyBorder="1" applyAlignment="1"/>
    <xf numFmtId="49" fontId="8" fillId="2" borderId="9" xfId="1" applyNumberFormat="1" applyFont="1" applyFill="1" applyBorder="1" applyAlignment="1">
      <alignment horizontal="left"/>
    </xf>
    <xf numFmtId="49" fontId="6" fillId="2" borderId="9" xfId="1" applyNumberFormat="1" applyFont="1" applyFill="1" applyBorder="1" applyAlignment="1">
      <alignment horizontal="left"/>
    </xf>
    <xf numFmtId="0" fontId="0" fillId="2" borderId="8" xfId="1" applyFont="1" applyFill="1" applyBorder="1" applyAlignment="1"/>
    <xf numFmtId="4" fontId="7" fillId="2" borderId="7" xfId="1" applyNumberFormat="1" applyFont="1" applyFill="1" applyBorder="1" applyAlignment="1"/>
    <xf numFmtId="0" fontId="0" fillId="2" borderId="6" xfId="1" applyFont="1" applyFill="1" applyBorder="1" applyAlignment="1"/>
    <xf numFmtId="49" fontId="7" fillId="2" borderId="6" xfId="1" applyNumberFormat="1" applyFont="1" applyFill="1" applyBorder="1" applyAlignment="1">
      <alignment horizontal="left"/>
    </xf>
    <xf numFmtId="49" fontId="6" fillId="2" borderId="6" xfId="1" applyNumberFormat="1" applyFont="1" applyFill="1" applyBorder="1" applyAlignment="1">
      <alignment horizontal="left"/>
    </xf>
    <xf numFmtId="4" fontId="5" fillId="2" borderId="16" xfId="1" applyNumberFormat="1" applyFont="1" applyFill="1" applyBorder="1" applyAlignment="1"/>
    <xf numFmtId="0" fontId="0" fillId="2" borderId="15" xfId="1" applyFont="1" applyFill="1" applyBorder="1" applyAlignment="1"/>
    <xf numFmtId="49" fontId="5" fillId="2" borderId="15" xfId="1" applyNumberFormat="1" applyFont="1" applyFill="1" applyBorder="1" applyAlignment="1">
      <alignment horizontal="left"/>
    </xf>
    <xf numFmtId="49" fontId="4" fillId="3" borderId="8" xfId="1" applyNumberFormat="1" applyFont="1" applyFill="1" applyBorder="1" applyAlignment="1">
      <alignment horizontal="center" vertical="center" wrapText="1"/>
    </xf>
    <xf numFmtId="49" fontId="4" fillId="3" borderId="14" xfId="1" applyNumberFormat="1" applyFont="1" applyFill="1" applyBorder="1" applyAlignment="1">
      <alignment horizontal="center" vertical="center" wrapText="1"/>
    </xf>
    <xf numFmtId="49" fontId="4" fillId="3" borderId="13" xfId="1" applyNumberFormat="1" applyFont="1" applyFill="1" applyBorder="1" applyAlignment="1">
      <alignment horizontal="center" vertical="center" wrapText="1"/>
    </xf>
    <xf numFmtId="49" fontId="4" fillId="3" borderId="12" xfId="1" applyNumberFormat="1" applyFont="1" applyFill="1" applyBorder="1" applyAlignment="1">
      <alignment horizontal="center" vertical="center" wrapText="1"/>
    </xf>
    <xf numFmtId="0" fontId="0" fillId="2" borderId="10" xfId="1" applyFont="1" applyFill="1" applyBorder="1" applyAlignment="1"/>
    <xf numFmtId="0" fontId="3" fillId="2" borderId="7" xfId="1" applyFont="1" applyFill="1" applyBorder="1" applyAlignment="1">
      <alignment horizontal="left" vertical="center" wrapText="1"/>
    </xf>
    <xf numFmtId="49" fontId="2" fillId="2" borderId="6" xfId="1" applyNumberFormat="1" applyFont="1" applyFill="1" applyBorder="1" applyAlignment="1">
      <alignment horizontal="left"/>
    </xf>
    <xf numFmtId="49" fontId="3" fillId="2" borderId="6" xfId="1" applyNumberFormat="1" applyFont="1" applyFill="1" applyBorder="1" applyAlignment="1">
      <alignment horizontal="left"/>
    </xf>
    <xf numFmtId="0" fontId="0" fillId="2" borderId="7" xfId="1" applyFont="1" applyFill="1" applyBorder="1" applyAlignment="1"/>
    <xf numFmtId="164" fontId="3" fillId="2" borderId="7" xfId="1" applyNumberFormat="1" applyFont="1" applyFill="1" applyBorder="1" applyAlignment="1">
      <alignment horizontal="left"/>
    </xf>
    <xf numFmtId="49" fontId="2" fillId="2" borderId="6" xfId="1" applyNumberFormat="1" applyFont="1" applyFill="1" applyBorder="1" applyAlignment="1">
      <alignment horizontal="left" vertical="center"/>
    </xf>
    <xf numFmtId="49" fontId="1" fillId="2" borderId="6" xfId="1" applyNumberFormat="1" applyFont="1" applyFill="1" applyBorder="1" applyAlignment="1">
      <alignment horizontal="left"/>
    </xf>
    <xf numFmtId="0" fontId="0" fillId="2" borderId="4" xfId="1" applyFont="1" applyFill="1" applyBorder="1" applyAlignment="1"/>
    <xf numFmtId="0" fontId="0" fillId="2" borderId="3" xfId="1" applyFont="1" applyFill="1" applyBorder="1" applyAlignment="1"/>
    <xf numFmtId="0" fontId="0" fillId="2" borderId="2" xfId="1" applyFont="1" applyFill="1" applyBorder="1" applyAlignment="1"/>
    <xf numFmtId="0" fontId="0" fillId="2" borderId="1" xfId="1" applyFont="1" applyFill="1" applyBorder="1" applyAlignment="1"/>
    <xf numFmtId="0" fontId="13" fillId="4" borderId="37" xfId="0" applyFont="1" applyFill="1" applyBorder="1" applyAlignment="1">
      <alignment horizontal="center"/>
    </xf>
    <xf numFmtId="4" fontId="13" fillId="4" borderId="37" xfId="0" applyNumberFormat="1" applyFont="1" applyFill="1" applyBorder="1" applyAlignment="1">
      <alignment horizontal="center"/>
    </xf>
    <xf numFmtId="49" fontId="12" fillId="5" borderId="37" xfId="0" applyNumberFormat="1" applyFont="1" applyFill="1" applyBorder="1" applyAlignment="1">
      <alignment horizontal="center"/>
    </xf>
    <xf numFmtId="4" fontId="12" fillId="5" borderId="37" xfId="0" applyNumberFormat="1" applyFont="1" applyFill="1" applyBorder="1" applyAlignment="1">
      <alignment horizontal="center"/>
    </xf>
    <xf numFmtId="0" fontId="12" fillId="6" borderId="37" xfId="0" applyFont="1" applyFill="1" applyBorder="1" applyAlignment="1">
      <alignment horizontal="center"/>
    </xf>
    <xf numFmtId="4" fontId="12" fillId="6" borderId="37" xfId="0" applyNumberFormat="1" applyFont="1" applyFill="1" applyBorder="1" applyAlignment="1">
      <alignment horizontal="center"/>
    </xf>
    <xf numFmtId="0" fontId="12" fillId="7" borderId="37" xfId="0" applyFont="1" applyFill="1" applyBorder="1" applyAlignment="1">
      <alignment horizontal="center"/>
    </xf>
    <xf numFmtId="4" fontId="12" fillId="7" borderId="37" xfId="0" applyNumberFormat="1" applyFont="1" applyFill="1" applyBorder="1" applyAlignment="1">
      <alignment horizontal="center"/>
    </xf>
    <xf numFmtId="0" fontId="13" fillId="8" borderId="37" xfId="0" applyFont="1" applyFill="1" applyBorder="1" applyAlignment="1">
      <alignment horizontal="center"/>
    </xf>
    <xf numFmtId="0" fontId="0" fillId="0" borderId="30" xfId="1" applyFont="1" applyBorder="1" applyAlignment="1"/>
    <xf numFmtId="0" fontId="0" fillId="0" borderId="28" xfId="1" applyFont="1" applyBorder="1" applyAlignment="1"/>
    <xf numFmtId="4" fontId="4" fillId="0" borderId="24" xfId="1" applyNumberFormat="1" applyFont="1" applyBorder="1" applyAlignment="1"/>
    <xf numFmtId="165" fontId="4" fillId="0" borderId="24" xfId="1" applyNumberFormat="1" applyFont="1" applyBorder="1" applyAlignment="1"/>
    <xf numFmtId="49" fontId="4" fillId="0" borderId="24" xfId="1" applyNumberFormat="1" applyFont="1" applyBorder="1" applyAlignment="1">
      <alignment horizontal="center"/>
    </xf>
    <xf numFmtId="0" fontId="0" fillId="0" borderId="24" xfId="1" applyFont="1" applyBorder="1" applyAlignment="1"/>
    <xf numFmtId="49" fontId="17" fillId="0" borderId="24" xfId="1" applyNumberFormat="1" applyFont="1" applyBorder="1" applyAlignment="1">
      <alignment horizontal="left"/>
    </xf>
    <xf numFmtId="166" fontId="4" fillId="0" borderId="24" xfId="1" applyNumberFormat="1" applyFont="1" applyBorder="1" applyAlignment="1">
      <alignment horizontal="right"/>
    </xf>
    <xf numFmtId="167" fontId="4" fillId="0" borderId="24" xfId="1" applyNumberFormat="1" applyFont="1" applyBorder="1" applyAlignment="1">
      <alignment horizontal="right"/>
    </xf>
    <xf numFmtId="49" fontId="4" fillId="3" borderId="24" xfId="1" applyNumberFormat="1" applyFont="1" applyFill="1" applyBorder="1" applyAlignment="1">
      <alignment horizontal="left" wrapText="1"/>
    </xf>
    <xf numFmtId="4" fontId="19" fillId="0" borderId="24" xfId="1" applyNumberFormat="1" applyFont="1" applyBorder="1" applyAlignment="1"/>
    <xf numFmtId="165" fontId="19" fillId="0" borderId="24" xfId="1" applyNumberFormat="1" applyFont="1" applyBorder="1" applyAlignment="1"/>
    <xf numFmtId="49" fontId="19" fillId="0" borderId="24" xfId="1" applyNumberFormat="1" applyFont="1" applyBorder="1" applyAlignment="1">
      <alignment horizontal="center"/>
    </xf>
    <xf numFmtId="0" fontId="0" fillId="0" borderId="38" xfId="1" applyFont="1" applyBorder="1" applyAlignment="1"/>
    <xf numFmtId="0" fontId="0" fillId="0" borderId="39" xfId="1" applyFont="1" applyBorder="1" applyAlignment="1"/>
    <xf numFmtId="49" fontId="16" fillId="0" borderId="39" xfId="1" applyNumberFormat="1" applyFont="1" applyBorder="1" applyAlignment="1">
      <alignment horizontal="left"/>
    </xf>
    <xf numFmtId="49" fontId="17" fillId="0" borderId="39" xfId="1" applyNumberFormat="1" applyFont="1" applyBorder="1" applyAlignment="1">
      <alignment horizontal="left"/>
    </xf>
    <xf numFmtId="0" fontId="0" fillId="0" borderId="5" xfId="1" applyFont="1" applyBorder="1" applyAlignment="1"/>
    <xf numFmtId="0" fontId="0" fillId="0" borderId="40" xfId="1" applyFont="1" applyBorder="1" applyAlignment="1"/>
    <xf numFmtId="0" fontId="0" fillId="0" borderId="6" xfId="1" applyFont="1" applyBorder="1" applyAlignment="1"/>
    <xf numFmtId="49" fontId="20" fillId="0" borderId="6" xfId="1" applyNumberFormat="1" applyFont="1" applyBorder="1" applyAlignment="1">
      <alignment horizontal="left"/>
    </xf>
    <xf numFmtId="49" fontId="17" fillId="0" borderId="6" xfId="1" applyNumberFormat="1" applyFont="1" applyBorder="1" applyAlignment="1">
      <alignment horizontal="left"/>
    </xf>
    <xf numFmtId="0" fontId="0" fillId="0" borderId="9" xfId="1" applyFont="1" applyBorder="1" applyAlignment="1"/>
    <xf numFmtId="49" fontId="2" fillId="0" borderId="6" xfId="1" applyNumberFormat="1" applyFont="1" applyBorder="1" applyAlignment="1">
      <alignment horizontal="left"/>
    </xf>
    <xf numFmtId="49" fontId="3" fillId="0" borderId="6" xfId="1" applyNumberFormat="1" applyFont="1" applyBorder="1" applyAlignment="1">
      <alignment horizontal="left"/>
    </xf>
    <xf numFmtId="0" fontId="0" fillId="0" borderId="3" xfId="1" applyFont="1" applyBorder="1" applyAlignment="1"/>
    <xf numFmtId="0" fontId="0" fillId="0" borderId="2" xfId="1" applyFont="1" applyBorder="1" applyAlignment="1"/>
    <xf numFmtId="0" fontId="0" fillId="0" borderId="1" xfId="1" applyFont="1" applyBorder="1" applyAlignment="1"/>
    <xf numFmtId="49" fontId="4" fillId="0" borderId="13" xfId="1" applyNumberFormat="1" applyFont="1" applyFill="1" applyBorder="1" applyAlignment="1">
      <alignment horizontal="center" vertical="center" wrapText="1"/>
    </xf>
    <xf numFmtId="49" fontId="4" fillId="0" borderId="24" xfId="1" applyNumberFormat="1" applyFont="1" applyFill="1" applyBorder="1" applyAlignment="1">
      <alignment horizontal="left" vertical="center" wrapText="1"/>
    </xf>
    <xf numFmtId="49" fontId="4" fillId="0" borderId="24" xfId="1" applyNumberFormat="1" applyFont="1" applyFill="1" applyBorder="1" applyAlignment="1">
      <alignment horizontal="center" vertical="center" wrapText="1"/>
    </xf>
    <xf numFmtId="49" fontId="16" fillId="0" borderId="24" xfId="1" applyNumberFormat="1" applyFont="1" applyFill="1" applyBorder="1" applyAlignment="1">
      <alignment horizontal="left"/>
    </xf>
    <xf numFmtId="0" fontId="0" fillId="0" borderId="24" xfId="1" applyFont="1" applyFill="1" applyBorder="1" applyAlignment="1"/>
    <xf numFmtId="49" fontId="19" fillId="0" borderId="24" xfId="1" applyNumberFormat="1" applyFont="1" applyFill="1" applyBorder="1" applyAlignment="1">
      <alignment horizontal="left" vertical="center" wrapText="1"/>
    </xf>
    <xf numFmtId="49" fontId="19" fillId="0" borderId="24" xfId="1" applyNumberFormat="1" applyFont="1" applyFill="1" applyBorder="1" applyAlignment="1">
      <alignment horizontal="center" vertical="center" wrapText="1"/>
    </xf>
    <xf numFmtId="49" fontId="4" fillId="0" borderId="24" xfId="1" applyNumberFormat="1" applyFont="1" applyFill="1" applyBorder="1" applyAlignment="1">
      <alignment horizontal="left" wrapText="1"/>
    </xf>
    <xf numFmtId="0" fontId="23" fillId="0" borderId="15" xfId="1" applyFont="1" applyBorder="1" applyAlignment="1"/>
    <xf numFmtId="0" fontId="0" fillId="0" borderId="6" xfId="1" applyFont="1" applyFill="1" applyBorder="1" applyAlignment="1"/>
    <xf numFmtId="0" fontId="0" fillId="0" borderId="5" xfId="1" applyFont="1" applyFill="1" applyBorder="1" applyAlignment="1"/>
    <xf numFmtId="49" fontId="4" fillId="9" borderId="7" xfId="1" applyNumberFormat="1" applyFont="1" applyFill="1" applyBorder="1" applyAlignment="1">
      <alignment horizontal="center" vertical="center" wrapText="1"/>
    </xf>
    <xf numFmtId="0" fontId="0" fillId="0" borderId="14" xfId="1" applyFont="1" applyBorder="1" applyAlignment="1"/>
    <xf numFmtId="0" fontId="18" fillId="0" borderId="14" xfId="1" applyFont="1" applyBorder="1" applyAlignment="1"/>
    <xf numFmtId="49" fontId="1" fillId="0" borderId="41" xfId="1" applyNumberFormat="1" applyFont="1" applyBorder="1" applyAlignment="1">
      <alignment horizontal="left"/>
    </xf>
    <xf numFmtId="0" fontId="0" fillId="0" borderId="42" xfId="1" applyFont="1" applyBorder="1" applyAlignment="1"/>
    <xf numFmtId="0" fontId="0" fillId="0" borderId="43" xfId="1" applyFont="1" applyBorder="1" applyAlignment="1"/>
    <xf numFmtId="0" fontId="0" fillId="0" borderId="44" xfId="1" applyFont="1" applyBorder="1" applyAlignment="1"/>
    <xf numFmtId="0" fontId="0" fillId="0" borderId="45" xfId="1" applyFont="1" applyBorder="1" applyAlignment="1"/>
    <xf numFmtId="49" fontId="2" fillId="0" borderId="44" xfId="1" applyNumberFormat="1" applyFont="1" applyBorder="1" applyAlignment="1">
      <alignment horizontal="left"/>
    </xf>
    <xf numFmtId="164" fontId="21" fillId="0" borderId="45" xfId="1" applyNumberFormat="1" applyFont="1" applyBorder="1" applyAlignment="1"/>
    <xf numFmtId="0" fontId="0" fillId="0" borderId="46" xfId="1" applyFont="1" applyBorder="1" applyAlignment="1"/>
    <xf numFmtId="0" fontId="0" fillId="0" borderId="47" xfId="1" applyFont="1" applyBorder="1" applyAlignment="1"/>
    <xf numFmtId="49" fontId="4" fillId="0" borderId="48" xfId="1" applyNumberFormat="1" applyFont="1" applyFill="1" applyBorder="1" applyAlignment="1">
      <alignment horizontal="center" vertical="center" wrapText="1"/>
    </xf>
    <xf numFmtId="49" fontId="4" fillId="0" borderId="49" xfId="1" applyNumberFormat="1" applyFont="1" applyFill="1" applyBorder="1" applyAlignment="1">
      <alignment horizontal="center" vertical="center" wrapText="1"/>
    </xf>
    <xf numFmtId="49" fontId="22" fillId="0" borderId="50" xfId="1" applyNumberFormat="1" applyFont="1" applyBorder="1" applyAlignment="1">
      <alignment horizontal="left"/>
    </xf>
    <xf numFmtId="4" fontId="22" fillId="0" borderId="51" xfId="1" applyNumberFormat="1" applyFont="1" applyFill="1" applyBorder="1" applyAlignment="1"/>
    <xf numFmtId="4" fontId="20" fillId="0" borderId="45" xfId="1" applyNumberFormat="1" applyFont="1" applyBorder="1" applyAlignment="1"/>
    <xf numFmtId="0" fontId="0" fillId="0" borderId="52" xfId="1" applyFont="1" applyBorder="1" applyAlignment="1"/>
    <xf numFmtId="4" fontId="16" fillId="0" borderId="53" xfId="1" applyNumberFormat="1" applyFont="1" applyBorder="1" applyAlignment="1"/>
    <xf numFmtId="0" fontId="4" fillId="0" borderId="54" xfId="1" applyNumberFormat="1" applyFont="1" applyBorder="1" applyAlignment="1">
      <alignment horizontal="center"/>
    </xf>
    <xf numFmtId="4" fontId="4" fillId="0" borderId="55" xfId="1" applyNumberFormat="1" applyFont="1" applyBorder="1" applyAlignment="1"/>
    <xf numFmtId="0" fontId="0" fillId="0" borderId="54" xfId="1" applyFont="1" applyBorder="1" applyAlignment="1"/>
    <xf numFmtId="4" fontId="16" fillId="0" borderId="55" xfId="1" applyNumberFormat="1" applyFont="1" applyBorder="1" applyAlignment="1"/>
    <xf numFmtId="0" fontId="19" fillId="0" borderId="54" xfId="1" applyNumberFormat="1" applyFont="1" applyBorder="1" applyAlignment="1">
      <alignment horizontal="center"/>
    </xf>
    <xf numFmtId="4" fontId="19" fillId="0" borderId="55" xfId="1" applyNumberFormat="1" applyFont="1" applyBorder="1" applyAlignment="1"/>
    <xf numFmtId="168" fontId="4" fillId="0" borderId="54" xfId="1" applyNumberFormat="1" applyFont="1" applyBorder="1" applyAlignment="1">
      <alignment horizontal="center"/>
    </xf>
    <xf numFmtId="0" fontId="0" fillId="0" borderId="56" xfId="1" applyFont="1" applyBorder="1" applyAlignment="1"/>
    <xf numFmtId="0" fontId="0" fillId="0" borderId="57" xfId="1" applyFont="1" applyBorder="1" applyAlignment="1"/>
    <xf numFmtId="0" fontId="0" fillId="0" borderId="58" xfId="1" applyFont="1" applyBorder="1" applyAlignment="1"/>
    <xf numFmtId="0" fontId="13" fillId="8" borderId="37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/>
    </xf>
    <xf numFmtId="49" fontId="14" fillId="2" borderId="6" xfId="0" applyNumberFormat="1" applyFont="1" applyFill="1" applyBorder="1" applyAlignment="1">
      <alignment horizontal="left" vertical="center" wrapText="1"/>
    </xf>
    <xf numFmtId="0" fontId="15" fillId="2" borderId="6" xfId="0" applyFont="1" applyFill="1" applyBorder="1" applyAlignment="1"/>
    <xf numFmtId="49" fontId="2" fillId="2" borderId="6" xfId="1" applyNumberFormat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/>
    </xf>
    <xf numFmtId="0" fontId="0" fillId="2" borderId="6" xfId="1" applyFont="1" applyFill="1" applyBorder="1" applyAlignment="1"/>
    <xf numFmtId="49" fontId="2" fillId="0" borderId="6" xfId="1" applyNumberFormat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/>
    </xf>
    <xf numFmtId="49" fontId="14" fillId="0" borderId="6" xfId="1" applyNumberFormat="1" applyFont="1" applyFill="1" applyBorder="1" applyAlignment="1">
      <alignment horizontal="left" vertical="center" wrapText="1"/>
    </xf>
    <xf numFmtId="0" fontId="0" fillId="0" borderId="6" xfId="1" applyFont="1" applyFill="1" applyBorder="1" applyAlignment="1"/>
  </cellXfs>
  <cellStyles count="2">
    <cellStyle name="Normálna" xfId="0" builtinId="0"/>
    <cellStyle name="Normálna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969696"/>
      <rgbColor rgb="FFD2D2D2"/>
      <rgbColor rgb="FF960000"/>
      <rgbColor rgb="FF003366"/>
      <rgbColor rgb="FF0000FF"/>
      <rgbColor rgb="FFA9A9A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8"/>
  <sheetViews>
    <sheetView workbookViewId="0">
      <selection activeCell="B13" sqref="B13"/>
    </sheetView>
  </sheetViews>
  <sheetFormatPr defaultRowHeight="11.25" x14ac:dyDescent="0.2"/>
  <cols>
    <col min="2" max="2" width="68" customWidth="1"/>
    <col min="3" max="3" width="30.5" customWidth="1"/>
    <col min="4" max="4" width="27.1640625" customWidth="1"/>
  </cols>
  <sheetData>
    <row r="3" spans="2:4" ht="15.75" x14ac:dyDescent="0.25">
      <c r="B3" s="231" t="s">
        <v>138</v>
      </c>
      <c r="C3" s="231"/>
      <c r="D3" s="231"/>
    </row>
    <row r="4" spans="2:4" ht="15.75" x14ac:dyDescent="0.25">
      <c r="B4" s="162" t="s">
        <v>101</v>
      </c>
      <c r="C4" s="162" t="s">
        <v>106</v>
      </c>
      <c r="D4" s="162" t="s">
        <v>107</v>
      </c>
    </row>
    <row r="5" spans="2:4" ht="15" x14ac:dyDescent="0.2">
      <c r="B5" s="156" t="s">
        <v>103</v>
      </c>
      <c r="C5" s="157">
        <f>'Asfaltová plocha'!I15</f>
        <v>0</v>
      </c>
      <c r="D5" s="157">
        <f>C5*1.2</f>
        <v>0</v>
      </c>
    </row>
    <row r="6" spans="2:4" ht="15" x14ac:dyDescent="0.2">
      <c r="B6" s="158" t="s">
        <v>104</v>
      </c>
      <c r="C6" s="159">
        <f>'rekon. obrubníkov'!I15</f>
        <v>0</v>
      </c>
      <c r="D6" s="159">
        <f t="shared" ref="D6:D8" si="0">C6*1.2</f>
        <v>0</v>
      </c>
    </row>
    <row r="7" spans="2:4" ht="15" x14ac:dyDescent="0.2">
      <c r="B7" s="160" t="s">
        <v>105</v>
      </c>
      <c r="C7" s="161">
        <f>'rekon. parkoviska'!I15</f>
        <v>0</v>
      </c>
      <c r="D7" s="161">
        <f t="shared" si="0"/>
        <v>0</v>
      </c>
    </row>
    <row r="8" spans="2:4" ht="15.75" x14ac:dyDescent="0.25">
      <c r="B8" s="154" t="s">
        <v>102</v>
      </c>
      <c r="C8" s="155">
        <f>C7+C6+C5</f>
        <v>0</v>
      </c>
      <c r="D8" s="155">
        <f t="shared" si="0"/>
        <v>0</v>
      </c>
    </row>
  </sheetData>
  <mergeCells count="1"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showGridLines="0" workbookViewId="0">
      <selection activeCell="D5" sqref="D5:G5"/>
    </sheetView>
  </sheetViews>
  <sheetFormatPr defaultColWidth="9.1640625" defaultRowHeight="10.15" customHeight="1" x14ac:dyDescent="0.2"/>
  <cols>
    <col min="1" max="1" width="2" style="1" customWidth="1"/>
    <col min="2" max="3" width="4.1640625" style="1" customWidth="1"/>
    <col min="4" max="4" width="17.1640625" style="1" customWidth="1"/>
    <col min="5" max="5" width="50.6640625" style="1" customWidth="1"/>
    <col min="6" max="6" width="7.5" style="1" customWidth="1"/>
    <col min="7" max="7" width="14" style="1" customWidth="1"/>
    <col min="8" max="8" width="15.6640625" style="1" customWidth="1"/>
    <col min="9" max="9" width="22.1640625" style="1" customWidth="1"/>
    <col min="10" max="10" width="9.1640625" style="1" hidden="1" customWidth="1"/>
    <col min="11" max="11" width="9.1640625" style="1" customWidth="1"/>
    <col min="12" max="16384" width="9.1640625" style="1"/>
  </cols>
  <sheetData>
    <row r="1" spans="1:10" ht="8.1" customHeight="1" x14ac:dyDescent="0.2">
      <c r="A1" s="2"/>
      <c r="B1" s="3"/>
      <c r="C1" s="3"/>
      <c r="D1" s="3"/>
      <c r="E1" s="3"/>
      <c r="F1" s="3"/>
      <c r="G1" s="3"/>
      <c r="H1" s="3"/>
      <c r="I1" s="4"/>
      <c r="J1" s="5"/>
    </row>
    <row r="2" spans="1:10" ht="24.95" customHeight="1" x14ac:dyDescent="0.25">
      <c r="A2" s="6"/>
      <c r="B2" s="7" t="s">
        <v>0</v>
      </c>
      <c r="C2" s="8"/>
      <c r="D2" s="8"/>
      <c r="E2" s="8"/>
      <c r="F2" s="8"/>
      <c r="G2" s="8"/>
      <c r="H2" s="8"/>
      <c r="I2" s="9"/>
      <c r="J2" s="10"/>
    </row>
    <row r="3" spans="1:10" ht="8.1" customHeight="1" x14ac:dyDescent="0.2">
      <c r="A3" s="6"/>
      <c r="B3" s="8"/>
      <c r="C3" s="8"/>
      <c r="D3" s="8"/>
      <c r="E3" s="8"/>
      <c r="F3" s="8"/>
      <c r="G3" s="8"/>
      <c r="H3" s="8"/>
      <c r="I3" s="9"/>
      <c r="J3" s="10"/>
    </row>
    <row r="4" spans="1:10" ht="12" customHeight="1" x14ac:dyDescent="0.2">
      <c r="A4" s="6"/>
      <c r="B4" s="11" t="s">
        <v>1</v>
      </c>
      <c r="C4" s="8"/>
      <c r="D4" s="8"/>
      <c r="E4" s="8"/>
      <c r="F4" s="8"/>
      <c r="G4" s="8"/>
      <c r="H4" s="8"/>
      <c r="I4" s="9"/>
      <c r="J4" s="10"/>
    </row>
    <row r="5" spans="1:10" ht="16.5" customHeight="1" x14ac:dyDescent="0.2">
      <c r="A5" s="6"/>
      <c r="B5" s="8"/>
      <c r="C5" s="8"/>
      <c r="D5" s="232" t="s">
        <v>138</v>
      </c>
      <c r="E5" s="233"/>
      <c r="F5" s="233"/>
      <c r="G5" s="233"/>
      <c r="H5" s="8"/>
      <c r="I5" s="9"/>
      <c r="J5" s="10"/>
    </row>
    <row r="6" spans="1:10" ht="12" customHeight="1" x14ac:dyDescent="0.2">
      <c r="A6" s="6"/>
      <c r="B6" s="11" t="s">
        <v>2</v>
      </c>
      <c r="C6" s="8"/>
      <c r="D6" s="8"/>
      <c r="E6" s="8"/>
      <c r="F6" s="8"/>
      <c r="G6" s="8"/>
      <c r="H6" s="8"/>
      <c r="I6" s="9"/>
      <c r="J6" s="10"/>
    </row>
    <row r="7" spans="1:10" ht="16.5" customHeight="1" x14ac:dyDescent="0.2">
      <c r="A7" s="6"/>
      <c r="B7" s="8"/>
      <c r="C7" s="8"/>
      <c r="D7" s="234" t="s">
        <v>100</v>
      </c>
      <c r="E7" s="235"/>
      <c r="F7" s="235"/>
      <c r="G7" s="235"/>
      <c r="H7" s="8"/>
      <c r="I7" s="9"/>
      <c r="J7" s="10"/>
    </row>
    <row r="8" spans="1:10" ht="8.1" customHeight="1" x14ac:dyDescent="0.2">
      <c r="A8" s="6"/>
      <c r="B8" s="8"/>
      <c r="C8" s="8"/>
      <c r="D8" s="8"/>
      <c r="E8" s="8"/>
      <c r="F8" s="8"/>
      <c r="G8" s="8"/>
      <c r="H8" s="8"/>
      <c r="I8" s="9"/>
      <c r="J8" s="10"/>
    </row>
    <row r="9" spans="1:10" ht="12" customHeight="1" x14ac:dyDescent="0.2">
      <c r="A9" s="6"/>
      <c r="B9" s="11" t="s">
        <v>3</v>
      </c>
      <c r="C9" s="8"/>
      <c r="D9" s="8"/>
      <c r="E9" s="12" t="s">
        <v>4</v>
      </c>
      <c r="F9" s="8"/>
      <c r="G9" s="8"/>
      <c r="H9" s="11" t="s">
        <v>5</v>
      </c>
      <c r="I9" s="13">
        <v>45183</v>
      </c>
      <c r="J9" s="10"/>
    </row>
    <row r="10" spans="1:10" ht="8.1" customHeight="1" x14ac:dyDescent="0.2">
      <c r="A10" s="6"/>
      <c r="B10" s="8"/>
      <c r="C10" s="8"/>
      <c r="D10" s="8"/>
      <c r="E10" s="8"/>
      <c r="F10" s="8"/>
      <c r="G10" s="8"/>
      <c r="H10" s="8"/>
      <c r="I10" s="9"/>
      <c r="J10" s="10"/>
    </row>
    <row r="11" spans="1:10" ht="40.15" customHeight="1" x14ac:dyDescent="0.2">
      <c r="A11" s="6"/>
      <c r="B11" s="11" t="s">
        <v>6</v>
      </c>
      <c r="C11" s="8"/>
      <c r="D11" s="8"/>
      <c r="E11" s="12" t="s">
        <v>7</v>
      </c>
      <c r="F11" s="8"/>
      <c r="G11" s="8"/>
      <c r="H11" s="11" t="s">
        <v>8</v>
      </c>
      <c r="I11" s="14"/>
      <c r="J11" s="10"/>
    </row>
    <row r="12" spans="1:10" ht="15.2" customHeight="1" x14ac:dyDescent="0.2">
      <c r="A12" s="6"/>
      <c r="B12" s="11" t="s">
        <v>9</v>
      </c>
      <c r="C12" s="8"/>
      <c r="D12" s="8"/>
      <c r="E12" s="12"/>
      <c r="F12" s="8"/>
      <c r="G12" s="8"/>
      <c r="H12" s="11" t="s">
        <v>10</v>
      </c>
      <c r="I12" s="14"/>
      <c r="J12" s="10"/>
    </row>
    <row r="13" spans="1:10" ht="10.35" customHeight="1" x14ac:dyDescent="0.2">
      <c r="A13" s="6"/>
      <c r="B13" s="15"/>
      <c r="C13" s="15"/>
      <c r="D13" s="15"/>
      <c r="E13" s="15"/>
      <c r="F13" s="15"/>
      <c r="G13" s="15"/>
      <c r="H13" s="15"/>
      <c r="I13" s="16"/>
      <c r="J13" s="10"/>
    </row>
    <row r="14" spans="1:10" ht="29.25" customHeight="1" x14ac:dyDescent="0.2">
      <c r="A14" s="17"/>
      <c r="B14" s="18" t="s">
        <v>11</v>
      </c>
      <c r="C14" s="19" t="s">
        <v>12</v>
      </c>
      <c r="D14" s="19" t="s">
        <v>13</v>
      </c>
      <c r="E14" s="19" t="s">
        <v>14</v>
      </c>
      <c r="F14" s="19" t="s">
        <v>15</v>
      </c>
      <c r="G14" s="19" t="s">
        <v>16</v>
      </c>
      <c r="H14" s="19" t="s">
        <v>17</v>
      </c>
      <c r="I14" s="20" t="s">
        <v>18</v>
      </c>
      <c r="J14" s="21" t="s">
        <v>19</v>
      </c>
    </row>
    <row r="15" spans="1:10" ht="22.9" customHeight="1" x14ac:dyDescent="0.25">
      <c r="A15" s="6"/>
      <c r="B15" s="22" t="s">
        <v>20</v>
      </c>
      <c r="C15" s="23"/>
      <c r="D15" s="23"/>
      <c r="E15" s="23"/>
      <c r="F15" s="23"/>
      <c r="G15" s="23"/>
      <c r="H15" s="23"/>
      <c r="I15" s="24">
        <f>I16</f>
        <v>0</v>
      </c>
      <c r="J15" s="10"/>
    </row>
    <row r="16" spans="1:10" ht="25.9" customHeight="1" x14ac:dyDescent="0.2">
      <c r="A16" s="6"/>
      <c r="B16" s="8"/>
      <c r="C16" s="25" t="s">
        <v>21</v>
      </c>
      <c r="D16" s="26" t="s">
        <v>22</v>
      </c>
      <c r="E16" s="26" t="s">
        <v>23</v>
      </c>
      <c r="F16" s="8"/>
      <c r="G16" s="8"/>
      <c r="H16" s="8"/>
      <c r="I16" s="27">
        <f>I17+I20+I24+I35</f>
        <v>0</v>
      </c>
      <c r="J16" s="10"/>
    </row>
    <row r="17" spans="1:10" ht="22.9" customHeight="1" x14ac:dyDescent="0.2">
      <c r="A17" s="6"/>
      <c r="B17" s="15"/>
      <c r="C17" s="28" t="s">
        <v>21</v>
      </c>
      <c r="D17" s="29" t="s">
        <v>24</v>
      </c>
      <c r="E17" s="29" t="s">
        <v>25</v>
      </c>
      <c r="F17" s="15"/>
      <c r="G17" s="15"/>
      <c r="H17" s="15"/>
      <c r="I17" s="30">
        <f>SUM(I18:I19)</f>
        <v>0</v>
      </c>
      <c r="J17" s="31"/>
    </row>
    <row r="18" spans="1:10" ht="24.2" customHeight="1" x14ac:dyDescent="0.2">
      <c r="A18" s="17"/>
      <c r="B18" s="32" t="s">
        <v>24</v>
      </c>
      <c r="C18" s="32" t="s">
        <v>26</v>
      </c>
      <c r="D18" s="33" t="s">
        <v>27</v>
      </c>
      <c r="E18" s="33" t="s">
        <v>28</v>
      </c>
      <c r="F18" s="34" t="s">
        <v>29</v>
      </c>
      <c r="G18" s="35">
        <v>176.16</v>
      </c>
      <c r="H18" s="36"/>
      <c r="I18" s="37">
        <f>ROUND(H18*G18,2)</f>
        <v>0</v>
      </c>
      <c r="J18" s="38"/>
    </row>
    <row r="19" spans="1:10" ht="24.2" customHeight="1" x14ac:dyDescent="0.2">
      <c r="A19" s="17"/>
      <c r="B19" s="32" t="s">
        <v>30</v>
      </c>
      <c r="C19" s="32" t="s">
        <v>26</v>
      </c>
      <c r="D19" s="33" t="s">
        <v>31</v>
      </c>
      <c r="E19" s="33" t="s">
        <v>32</v>
      </c>
      <c r="F19" s="34" t="s">
        <v>33</v>
      </c>
      <c r="G19" s="35">
        <v>41.3</v>
      </c>
      <c r="H19" s="36"/>
      <c r="I19" s="37">
        <f>ROUND(H19*G19,2)</f>
        <v>0</v>
      </c>
      <c r="J19" s="38"/>
    </row>
    <row r="20" spans="1:10" ht="22.9" customHeight="1" x14ac:dyDescent="0.2">
      <c r="A20" s="6"/>
      <c r="B20" s="39"/>
      <c r="C20" s="40" t="s">
        <v>21</v>
      </c>
      <c r="D20" s="41" t="s">
        <v>34</v>
      </c>
      <c r="E20" s="41" t="s">
        <v>35</v>
      </c>
      <c r="F20" s="39"/>
      <c r="G20" s="39"/>
      <c r="H20" s="39"/>
      <c r="I20" s="42">
        <f>SUM(I21:I23)</f>
        <v>0</v>
      </c>
      <c r="J20" s="38"/>
    </row>
    <row r="21" spans="1:10" ht="45.75" customHeight="1" x14ac:dyDescent="0.2">
      <c r="A21" s="17"/>
      <c r="B21" s="43">
        <v>3</v>
      </c>
      <c r="C21" s="32" t="s">
        <v>26</v>
      </c>
      <c r="D21" s="33" t="s">
        <v>36</v>
      </c>
      <c r="E21" s="33" t="s">
        <v>37</v>
      </c>
      <c r="F21" s="34" t="s">
        <v>29</v>
      </c>
      <c r="G21" s="35">
        <v>49.27</v>
      </c>
      <c r="H21" s="36"/>
      <c r="I21" s="37">
        <f>ROUND(H21*G21,2)</f>
        <v>0</v>
      </c>
      <c r="J21" s="38"/>
    </row>
    <row r="22" spans="1:10" ht="33" customHeight="1" x14ac:dyDescent="0.2">
      <c r="A22" s="17"/>
      <c r="B22" s="43">
        <v>4</v>
      </c>
      <c r="C22" s="32" t="s">
        <v>26</v>
      </c>
      <c r="D22" s="33" t="s">
        <v>38</v>
      </c>
      <c r="E22" s="33" t="s">
        <v>39</v>
      </c>
      <c r="F22" s="34" t="s">
        <v>29</v>
      </c>
      <c r="G22" s="35">
        <v>225.43</v>
      </c>
      <c r="H22" s="36"/>
      <c r="I22" s="37">
        <f>ROUND(H22*G22,2)</f>
        <v>0</v>
      </c>
      <c r="J22" s="38"/>
    </row>
    <row r="23" spans="1:10" ht="33" customHeight="1" x14ac:dyDescent="0.2">
      <c r="A23" s="17"/>
      <c r="B23" s="43">
        <v>5</v>
      </c>
      <c r="C23" s="32" t="s">
        <v>26</v>
      </c>
      <c r="D23" s="33" t="s">
        <v>40</v>
      </c>
      <c r="E23" s="33" t="s">
        <v>41</v>
      </c>
      <c r="F23" s="34" t="s">
        <v>29</v>
      </c>
      <c r="G23" s="35">
        <v>176.16</v>
      </c>
      <c r="H23" s="36"/>
      <c r="I23" s="37">
        <f>ROUND(H23*G23,2)</f>
        <v>0</v>
      </c>
      <c r="J23" s="38"/>
    </row>
    <row r="24" spans="1:10" ht="22.9" customHeight="1" x14ac:dyDescent="0.2">
      <c r="A24" s="6"/>
      <c r="B24" s="39"/>
      <c r="C24" s="40" t="s">
        <v>21</v>
      </c>
      <c r="D24" s="41" t="s">
        <v>42</v>
      </c>
      <c r="E24" s="41" t="s">
        <v>43</v>
      </c>
      <c r="F24" s="39"/>
      <c r="G24" s="39"/>
      <c r="H24" s="39"/>
      <c r="I24" s="42">
        <f>SUM(I26:I33)</f>
        <v>0</v>
      </c>
      <c r="J24" s="38"/>
    </row>
    <row r="25" spans="1:10" ht="42.4" customHeight="1" x14ac:dyDescent="0.2">
      <c r="A25" s="17"/>
      <c r="B25" s="43">
        <v>6</v>
      </c>
      <c r="C25" s="32" t="s">
        <v>26</v>
      </c>
      <c r="D25" s="33" t="s">
        <v>44</v>
      </c>
      <c r="E25" s="33" t="s">
        <v>45</v>
      </c>
      <c r="F25" s="34" t="s">
        <v>29</v>
      </c>
      <c r="G25" s="35">
        <v>58</v>
      </c>
      <c r="H25" s="36"/>
      <c r="I25" s="37">
        <f t="shared" ref="I25:I34" si="0">ROUND(H25*G25,2)</f>
        <v>0</v>
      </c>
      <c r="J25" s="38"/>
    </row>
    <row r="26" spans="1:10" ht="42.4" customHeight="1" x14ac:dyDescent="0.2">
      <c r="A26" s="17"/>
      <c r="B26" s="43">
        <v>7</v>
      </c>
      <c r="C26" s="32" t="s">
        <v>26</v>
      </c>
      <c r="D26" s="33" t="s">
        <v>46</v>
      </c>
      <c r="E26" s="33" t="s">
        <v>47</v>
      </c>
      <c r="F26" s="34" t="s">
        <v>33</v>
      </c>
      <c r="G26" s="35">
        <v>41.3</v>
      </c>
      <c r="H26" s="36"/>
      <c r="I26" s="37">
        <f t="shared" si="0"/>
        <v>0</v>
      </c>
      <c r="J26" s="38"/>
    </row>
    <row r="27" spans="1:10" ht="24.2" customHeight="1" x14ac:dyDescent="0.2">
      <c r="A27" s="17"/>
      <c r="B27" s="44">
        <v>8</v>
      </c>
      <c r="C27" s="45" t="s">
        <v>48</v>
      </c>
      <c r="D27" s="46" t="s">
        <v>49</v>
      </c>
      <c r="E27" s="46" t="s">
        <v>50</v>
      </c>
      <c r="F27" s="47" t="s">
        <v>51</v>
      </c>
      <c r="G27" s="48">
        <v>21.43</v>
      </c>
      <c r="H27" s="49"/>
      <c r="I27" s="50">
        <f t="shared" si="0"/>
        <v>0</v>
      </c>
      <c r="J27" s="51"/>
    </row>
    <row r="28" spans="1:10" ht="24.2" customHeight="1" x14ac:dyDescent="0.2">
      <c r="A28" s="17"/>
      <c r="B28" s="44">
        <v>9</v>
      </c>
      <c r="C28" s="45" t="s">
        <v>48</v>
      </c>
      <c r="D28" s="46" t="s">
        <v>52</v>
      </c>
      <c r="E28" s="46" t="s">
        <v>53</v>
      </c>
      <c r="F28" s="47" t="s">
        <v>51</v>
      </c>
      <c r="G28" s="48">
        <v>20.69</v>
      </c>
      <c r="H28" s="49"/>
      <c r="I28" s="50">
        <f t="shared" si="0"/>
        <v>0</v>
      </c>
      <c r="J28" s="51"/>
    </row>
    <row r="29" spans="1:10" ht="24.2" customHeight="1" x14ac:dyDescent="0.2">
      <c r="A29" s="17"/>
      <c r="B29" s="43">
        <v>10</v>
      </c>
      <c r="C29" s="32" t="s">
        <v>26</v>
      </c>
      <c r="D29" s="33" t="s">
        <v>54</v>
      </c>
      <c r="E29" s="33" t="s">
        <v>55</v>
      </c>
      <c r="F29" s="34" t="s">
        <v>33</v>
      </c>
      <c r="G29" s="35">
        <v>16.399999999999999</v>
      </c>
      <c r="H29" s="36"/>
      <c r="I29" s="37">
        <f t="shared" si="0"/>
        <v>0</v>
      </c>
      <c r="J29" s="38"/>
    </row>
    <row r="30" spans="1:10" ht="33" customHeight="1" x14ac:dyDescent="0.2">
      <c r="A30" s="17"/>
      <c r="B30" s="43">
        <v>11</v>
      </c>
      <c r="C30" s="32" t="s">
        <v>26</v>
      </c>
      <c r="D30" s="33" t="s">
        <v>56</v>
      </c>
      <c r="E30" s="33" t="s">
        <v>57</v>
      </c>
      <c r="F30" s="34" t="s">
        <v>58</v>
      </c>
      <c r="G30" s="35">
        <v>31.244</v>
      </c>
      <c r="H30" s="36"/>
      <c r="I30" s="37">
        <f t="shared" si="0"/>
        <v>0</v>
      </c>
      <c r="J30" s="38"/>
    </row>
    <row r="31" spans="1:10" ht="24.2" customHeight="1" x14ac:dyDescent="0.2">
      <c r="A31" s="17"/>
      <c r="B31" s="43">
        <v>12</v>
      </c>
      <c r="C31" s="32" t="s">
        <v>26</v>
      </c>
      <c r="D31" s="33" t="s">
        <v>59</v>
      </c>
      <c r="E31" s="33" t="s">
        <v>60</v>
      </c>
      <c r="F31" s="34" t="s">
        <v>58</v>
      </c>
      <c r="G31" s="35">
        <v>624.88</v>
      </c>
      <c r="H31" s="36"/>
      <c r="I31" s="37">
        <f t="shared" si="0"/>
        <v>0</v>
      </c>
      <c r="J31" s="38"/>
    </row>
    <row r="32" spans="1:10" ht="24.2" customHeight="1" x14ac:dyDescent="0.2">
      <c r="A32" s="17"/>
      <c r="B32" s="52">
        <v>13</v>
      </c>
      <c r="C32" s="53" t="s">
        <v>26</v>
      </c>
      <c r="D32" s="54" t="s">
        <v>61</v>
      </c>
      <c r="E32" s="54" t="s">
        <v>62</v>
      </c>
      <c r="F32" s="55" t="s">
        <v>58</v>
      </c>
      <c r="G32" s="56">
        <v>31.244</v>
      </c>
      <c r="H32" s="57"/>
      <c r="I32" s="58">
        <f t="shared" si="0"/>
        <v>0</v>
      </c>
      <c r="J32" s="38"/>
    </row>
    <row r="33" spans="1:10" ht="24.2" customHeight="1" x14ac:dyDescent="0.2">
      <c r="A33" s="59"/>
      <c r="B33" s="60">
        <v>14</v>
      </c>
      <c r="C33" s="61" t="s">
        <v>26</v>
      </c>
      <c r="D33" s="62" t="s">
        <v>63</v>
      </c>
      <c r="E33" s="62" t="s">
        <v>64</v>
      </c>
      <c r="F33" s="63" t="s">
        <v>58</v>
      </c>
      <c r="G33" s="64">
        <v>13.629</v>
      </c>
      <c r="H33" s="65"/>
      <c r="I33" s="66">
        <f t="shared" si="0"/>
        <v>0</v>
      </c>
      <c r="J33" s="38"/>
    </row>
    <row r="34" spans="1:10" ht="24.2" customHeight="1" x14ac:dyDescent="0.2">
      <c r="A34" s="59"/>
      <c r="B34" s="60">
        <v>15</v>
      </c>
      <c r="C34" s="61" t="s">
        <v>26</v>
      </c>
      <c r="D34" s="62" t="s">
        <v>65</v>
      </c>
      <c r="E34" s="62" t="s">
        <v>66</v>
      </c>
      <c r="F34" s="63" t="s">
        <v>58</v>
      </c>
      <c r="G34" s="64">
        <v>17.614999999999998</v>
      </c>
      <c r="H34" s="65"/>
      <c r="I34" s="66">
        <f t="shared" si="0"/>
        <v>0</v>
      </c>
      <c r="J34" s="38"/>
    </row>
    <row r="35" spans="1:10" ht="22.9" customHeight="1" x14ac:dyDescent="0.2">
      <c r="A35" s="6"/>
      <c r="B35" s="67"/>
      <c r="C35" s="68" t="s">
        <v>21</v>
      </c>
      <c r="D35" s="69" t="s">
        <v>67</v>
      </c>
      <c r="E35" s="69" t="s">
        <v>68</v>
      </c>
      <c r="F35" s="67"/>
      <c r="G35" s="67"/>
      <c r="H35" s="67"/>
      <c r="I35" s="70">
        <f>I36</f>
        <v>0</v>
      </c>
      <c r="J35" s="38"/>
    </row>
    <row r="36" spans="1:10" ht="33" customHeight="1" x14ac:dyDescent="0.2">
      <c r="A36" s="17"/>
      <c r="B36" s="43">
        <v>16</v>
      </c>
      <c r="C36" s="32" t="s">
        <v>26</v>
      </c>
      <c r="D36" s="33" t="s">
        <v>69</v>
      </c>
      <c r="E36" s="33" t="s">
        <v>70</v>
      </c>
      <c r="F36" s="34" t="s">
        <v>58</v>
      </c>
      <c r="G36" s="35">
        <v>49.84</v>
      </c>
      <c r="H36" s="36"/>
      <c r="I36" s="37">
        <f>ROUND(H36*G36,2)</f>
        <v>0</v>
      </c>
      <c r="J36" s="38"/>
    </row>
    <row r="37" spans="1:10" ht="8.1" customHeight="1" x14ac:dyDescent="0.2">
      <c r="A37" s="71"/>
      <c r="B37" s="72"/>
      <c r="C37" s="72"/>
      <c r="D37" s="72"/>
      <c r="E37" s="72"/>
      <c r="F37" s="72"/>
      <c r="G37" s="72"/>
      <c r="H37" s="72"/>
      <c r="I37" s="73"/>
      <c r="J37" s="74"/>
    </row>
  </sheetData>
  <mergeCells count="2">
    <mergeCell ref="D5:G5"/>
    <mergeCell ref="D7:G7"/>
  </mergeCells>
  <pageMargins left="0.39374999999999999" right="0.39374999999999999" top="0.39374999999999999" bottom="0.39374999999999999" header="0" footer="0"/>
  <pageSetup orientation="portrait" r:id="rId1"/>
  <headerFooter>
    <oddFooter>&amp;C&amp;"Arial CE,Regular"&amp;8&amp;K000000Strana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showGridLines="0" workbookViewId="0">
      <selection activeCell="D5" sqref="D5:G5"/>
    </sheetView>
  </sheetViews>
  <sheetFormatPr defaultColWidth="9.1640625" defaultRowHeight="10.15" customHeight="1" x14ac:dyDescent="0.2"/>
  <cols>
    <col min="1" max="1" width="2" style="75" customWidth="1"/>
    <col min="2" max="3" width="4.1640625" style="75" customWidth="1"/>
    <col min="4" max="4" width="18.6640625" style="75" customWidth="1"/>
    <col min="5" max="5" width="50.6640625" style="75" customWidth="1"/>
    <col min="6" max="6" width="7.5" style="75" customWidth="1"/>
    <col min="7" max="7" width="14" style="75" customWidth="1"/>
    <col min="8" max="8" width="15.6640625" style="75" customWidth="1"/>
    <col min="9" max="9" width="22.1640625" style="75" customWidth="1"/>
    <col min="10" max="10" width="9.1640625" style="75" hidden="1" customWidth="1"/>
    <col min="11" max="11" width="9.1640625" style="75" customWidth="1"/>
    <col min="12" max="16384" width="9.1640625" style="75"/>
  </cols>
  <sheetData>
    <row r="1" spans="1:10" ht="8.1" customHeight="1" x14ac:dyDescent="0.2">
      <c r="A1" s="153"/>
      <c r="B1" s="152"/>
      <c r="C1" s="152"/>
      <c r="D1" s="152"/>
      <c r="E1" s="152"/>
      <c r="F1" s="152"/>
      <c r="G1" s="152"/>
      <c r="H1" s="152"/>
      <c r="I1" s="151"/>
      <c r="J1" s="150"/>
    </row>
    <row r="2" spans="1:10" ht="24.95" customHeight="1" x14ac:dyDescent="0.25">
      <c r="A2" s="95"/>
      <c r="B2" s="149" t="s">
        <v>0</v>
      </c>
      <c r="C2" s="132"/>
      <c r="D2" s="132"/>
      <c r="E2" s="132"/>
      <c r="F2" s="132"/>
      <c r="G2" s="132"/>
      <c r="H2" s="132"/>
      <c r="I2" s="146"/>
      <c r="J2" s="130"/>
    </row>
    <row r="3" spans="1:10" ht="8.1" customHeight="1" x14ac:dyDescent="0.2">
      <c r="A3" s="95"/>
      <c r="B3" s="132"/>
      <c r="C3" s="132"/>
      <c r="D3" s="132"/>
      <c r="E3" s="132"/>
      <c r="F3" s="132"/>
      <c r="G3" s="132"/>
      <c r="H3" s="132"/>
      <c r="I3" s="146"/>
      <c r="J3" s="130"/>
    </row>
    <row r="4" spans="1:10" ht="12" customHeight="1" x14ac:dyDescent="0.2">
      <c r="A4" s="95"/>
      <c r="B4" s="144" t="s">
        <v>1</v>
      </c>
      <c r="C4" s="132"/>
      <c r="D4" s="132"/>
      <c r="E4" s="132"/>
      <c r="F4" s="132"/>
      <c r="G4" s="132"/>
      <c r="H4" s="132"/>
      <c r="I4" s="146"/>
      <c r="J4" s="130"/>
    </row>
    <row r="5" spans="1:10" ht="26.25" customHeight="1" x14ac:dyDescent="0.2">
      <c r="A5" s="95"/>
      <c r="B5" s="132"/>
      <c r="C5" s="132"/>
      <c r="D5" s="236" t="s">
        <v>138</v>
      </c>
      <c r="E5" s="237"/>
      <c r="F5" s="237"/>
      <c r="G5" s="237"/>
      <c r="H5" s="132"/>
      <c r="I5" s="146"/>
      <c r="J5" s="130"/>
    </row>
    <row r="6" spans="1:10" ht="12" customHeight="1" x14ac:dyDescent="0.2">
      <c r="A6" s="95"/>
      <c r="B6" s="148" t="s">
        <v>2</v>
      </c>
      <c r="C6" s="132"/>
      <c r="D6" s="132"/>
      <c r="E6" s="132"/>
      <c r="F6" s="132"/>
      <c r="G6" s="132"/>
      <c r="H6" s="132"/>
      <c r="I6" s="146"/>
      <c r="J6" s="130"/>
    </row>
    <row r="7" spans="1:10" ht="16.5" customHeight="1" x14ac:dyDescent="0.2">
      <c r="A7" s="95"/>
      <c r="B7" s="132"/>
      <c r="C7" s="132"/>
      <c r="D7" s="236" t="s">
        <v>104</v>
      </c>
      <c r="E7" s="238"/>
      <c r="F7" s="238"/>
      <c r="G7" s="238"/>
      <c r="H7" s="132"/>
      <c r="I7" s="146"/>
      <c r="J7" s="130"/>
    </row>
    <row r="8" spans="1:10" ht="8.1" customHeight="1" x14ac:dyDescent="0.2">
      <c r="A8" s="95"/>
      <c r="B8" s="132"/>
      <c r="C8" s="132"/>
      <c r="D8" s="132"/>
      <c r="E8" s="132"/>
      <c r="F8" s="132"/>
      <c r="G8" s="132"/>
      <c r="H8" s="132"/>
      <c r="I8" s="146"/>
      <c r="J8" s="130"/>
    </row>
    <row r="9" spans="1:10" ht="12" customHeight="1" x14ac:dyDescent="0.2">
      <c r="A9" s="95"/>
      <c r="B9" s="144" t="s">
        <v>3</v>
      </c>
      <c r="C9" s="132"/>
      <c r="D9" s="132"/>
      <c r="E9" s="145" t="s">
        <v>4</v>
      </c>
      <c r="F9" s="132"/>
      <c r="G9" s="132"/>
      <c r="H9" s="144" t="s">
        <v>5</v>
      </c>
      <c r="I9" s="147">
        <v>45183</v>
      </c>
      <c r="J9" s="130"/>
    </row>
    <row r="10" spans="1:10" ht="8.1" customHeight="1" x14ac:dyDescent="0.2">
      <c r="A10" s="95"/>
      <c r="B10" s="132"/>
      <c r="C10" s="132"/>
      <c r="D10" s="132"/>
      <c r="E10" s="132"/>
      <c r="F10" s="132"/>
      <c r="G10" s="132"/>
      <c r="H10" s="132"/>
      <c r="I10" s="146"/>
      <c r="J10" s="130"/>
    </row>
    <row r="11" spans="1:10" ht="15.2" customHeight="1" x14ac:dyDescent="0.2">
      <c r="A11" s="95"/>
      <c r="B11" s="144" t="s">
        <v>6</v>
      </c>
      <c r="C11" s="132"/>
      <c r="D11" s="132"/>
      <c r="E11" s="145" t="s">
        <v>7</v>
      </c>
      <c r="F11" s="132"/>
      <c r="G11" s="132"/>
      <c r="H11" s="144" t="s">
        <v>8</v>
      </c>
      <c r="I11" s="143"/>
      <c r="J11" s="130"/>
    </row>
    <row r="12" spans="1:10" ht="15.2" customHeight="1" x14ac:dyDescent="0.2">
      <c r="A12" s="95"/>
      <c r="B12" s="144" t="s">
        <v>9</v>
      </c>
      <c r="C12" s="132"/>
      <c r="D12" s="132"/>
      <c r="E12" s="145"/>
      <c r="F12" s="132"/>
      <c r="G12" s="132"/>
      <c r="H12" s="144" t="s">
        <v>10</v>
      </c>
      <c r="I12" s="143"/>
      <c r="J12" s="130"/>
    </row>
    <row r="13" spans="1:10" ht="10.35" customHeight="1" x14ac:dyDescent="0.2">
      <c r="A13" s="95"/>
      <c r="B13" s="127"/>
      <c r="C13" s="127"/>
      <c r="D13" s="127"/>
      <c r="E13" s="127"/>
      <c r="F13" s="127"/>
      <c r="G13" s="127"/>
      <c r="H13" s="127"/>
      <c r="I13" s="142"/>
      <c r="J13" s="130"/>
    </row>
    <row r="14" spans="1:10" ht="29.25" customHeight="1" x14ac:dyDescent="0.2">
      <c r="A14" s="89"/>
      <c r="B14" s="141" t="s">
        <v>11</v>
      </c>
      <c r="C14" s="140" t="s">
        <v>12</v>
      </c>
      <c r="D14" s="140" t="s">
        <v>13</v>
      </c>
      <c r="E14" s="140" t="s">
        <v>14</v>
      </c>
      <c r="F14" s="140" t="s">
        <v>15</v>
      </c>
      <c r="G14" s="140" t="s">
        <v>16</v>
      </c>
      <c r="H14" s="140" t="s">
        <v>17</v>
      </c>
      <c r="I14" s="139" t="s">
        <v>18</v>
      </c>
      <c r="J14" s="138" t="s">
        <v>19</v>
      </c>
    </row>
    <row r="15" spans="1:10" ht="22.9" customHeight="1" x14ac:dyDescent="0.25">
      <c r="A15" s="95"/>
      <c r="B15" s="137" t="s">
        <v>20</v>
      </c>
      <c r="C15" s="136"/>
      <c r="D15" s="136"/>
      <c r="E15" s="136"/>
      <c r="F15" s="136"/>
      <c r="G15" s="136"/>
      <c r="H15" s="136"/>
      <c r="I15" s="135">
        <f>I16</f>
        <v>0</v>
      </c>
      <c r="J15" s="130"/>
    </row>
    <row r="16" spans="1:10" ht="25.9" customHeight="1" x14ac:dyDescent="0.2">
      <c r="A16" s="95"/>
      <c r="B16" s="132"/>
      <c r="C16" s="134" t="s">
        <v>21</v>
      </c>
      <c r="D16" s="133" t="s">
        <v>22</v>
      </c>
      <c r="E16" s="133" t="s">
        <v>23</v>
      </c>
      <c r="F16" s="132"/>
      <c r="G16" s="132"/>
      <c r="H16" s="132"/>
      <c r="I16" s="131">
        <f>I24+I17+I20+I37</f>
        <v>0</v>
      </c>
      <c r="J16" s="130"/>
    </row>
    <row r="17" spans="1:10" ht="22.9" customHeight="1" x14ac:dyDescent="0.2">
      <c r="A17" s="95"/>
      <c r="B17" s="127"/>
      <c r="C17" s="129" t="s">
        <v>21</v>
      </c>
      <c r="D17" s="128" t="s">
        <v>24</v>
      </c>
      <c r="E17" s="128" t="s">
        <v>25</v>
      </c>
      <c r="F17" s="127"/>
      <c r="G17" s="127"/>
      <c r="H17" s="127"/>
      <c r="I17" s="126">
        <f>SUM(I18:I19)</f>
        <v>0</v>
      </c>
      <c r="J17" s="125"/>
    </row>
    <row r="18" spans="1:10" ht="24.2" customHeight="1" x14ac:dyDescent="0.2">
      <c r="A18" s="89"/>
      <c r="B18" s="88">
        <v>1</v>
      </c>
      <c r="C18" s="87" t="s">
        <v>26</v>
      </c>
      <c r="D18" s="86" t="s">
        <v>27</v>
      </c>
      <c r="E18" s="86" t="s">
        <v>99</v>
      </c>
      <c r="F18" s="85" t="s">
        <v>29</v>
      </c>
      <c r="G18" s="84">
        <v>43</v>
      </c>
      <c r="H18" s="83"/>
      <c r="I18" s="82">
        <f>ROUND(H18*G18,2)</f>
        <v>0</v>
      </c>
      <c r="J18" s="81"/>
    </row>
    <row r="19" spans="1:10" ht="24.2" customHeight="1" x14ac:dyDescent="0.2">
      <c r="A19" s="89"/>
      <c r="B19" s="88">
        <v>2</v>
      </c>
      <c r="C19" s="87" t="s">
        <v>26</v>
      </c>
      <c r="D19" s="86" t="s">
        <v>31</v>
      </c>
      <c r="E19" s="86" t="s">
        <v>32</v>
      </c>
      <c r="F19" s="85" t="s">
        <v>33</v>
      </c>
      <c r="G19" s="84">
        <v>172</v>
      </c>
      <c r="H19" s="83"/>
      <c r="I19" s="82">
        <f>ROUND(H19*G19,2)</f>
        <v>0</v>
      </c>
      <c r="J19" s="81"/>
    </row>
    <row r="20" spans="1:10" ht="22.9" customHeight="1" x14ac:dyDescent="0.2">
      <c r="A20" s="95"/>
      <c r="B20" s="118"/>
      <c r="C20" s="93" t="s">
        <v>21</v>
      </c>
      <c r="D20" s="92" t="s">
        <v>34</v>
      </c>
      <c r="E20" s="92" t="s">
        <v>35</v>
      </c>
      <c r="F20" s="91"/>
      <c r="G20" s="117"/>
      <c r="H20" s="117"/>
      <c r="I20" s="116">
        <f>SUM(I21:I22)</f>
        <v>0</v>
      </c>
      <c r="J20" s="81"/>
    </row>
    <row r="21" spans="1:10" ht="36" customHeight="1" x14ac:dyDescent="0.2">
      <c r="A21" s="89"/>
      <c r="B21" s="124">
        <v>3</v>
      </c>
      <c r="C21" s="87" t="s">
        <v>26</v>
      </c>
      <c r="D21" s="86" t="s">
        <v>85</v>
      </c>
      <c r="E21" s="86" t="s">
        <v>84</v>
      </c>
      <c r="F21" s="85" t="s">
        <v>29</v>
      </c>
      <c r="G21" s="123">
        <v>43</v>
      </c>
      <c r="H21" s="122"/>
      <c r="I21" s="121">
        <f>ROUND(H21*G21,2)</f>
        <v>0</v>
      </c>
      <c r="J21" s="81"/>
    </row>
    <row r="22" spans="1:10" ht="22.9" customHeight="1" x14ac:dyDescent="0.2">
      <c r="A22" s="89"/>
      <c r="B22" s="124">
        <v>4</v>
      </c>
      <c r="C22" s="87" t="s">
        <v>26</v>
      </c>
      <c r="D22" s="86" t="s">
        <v>83</v>
      </c>
      <c r="E22" s="86" t="s">
        <v>82</v>
      </c>
      <c r="F22" s="85" t="s">
        <v>29</v>
      </c>
      <c r="G22" s="123">
        <v>43</v>
      </c>
      <c r="H22" s="122"/>
      <c r="I22" s="121">
        <f>ROUND(H22*G22,2)</f>
        <v>0</v>
      </c>
      <c r="J22" s="81"/>
    </row>
    <row r="23" spans="1:10" ht="22.9" customHeight="1" x14ac:dyDescent="0.2">
      <c r="A23" s="95"/>
      <c r="B23" s="118"/>
      <c r="C23" s="120"/>
      <c r="D23" s="119"/>
      <c r="E23" s="119"/>
      <c r="F23" s="91"/>
      <c r="G23" s="117"/>
      <c r="H23" s="117"/>
      <c r="I23" s="116"/>
      <c r="J23" s="81"/>
    </row>
    <row r="24" spans="1:10" ht="22.9" customHeight="1" x14ac:dyDescent="0.2">
      <c r="A24" s="95"/>
      <c r="B24" s="118"/>
      <c r="C24" s="93" t="s">
        <v>21</v>
      </c>
      <c r="D24" s="92" t="s">
        <v>42</v>
      </c>
      <c r="E24" s="92" t="s">
        <v>43</v>
      </c>
      <c r="F24" s="91"/>
      <c r="G24" s="117"/>
      <c r="H24" s="117"/>
      <c r="I24" s="116">
        <f>SUM(I25:I36)</f>
        <v>0</v>
      </c>
      <c r="J24" s="81"/>
    </row>
    <row r="25" spans="1:10" ht="24.2" customHeight="1" x14ac:dyDescent="0.2">
      <c r="A25" s="89"/>
      <c r="B25" s="88">
        <v>5</v>
      </c>
      <c r="C25" s="87" t="s">
        <v>26</v>
      </c>
      <c r="D25" s="86" t="s">
        <v>98</v>
      </c>
      <c r="E25" s="86" t="s">
        <v>97</v>
      </c>
      <c r="F25" s="85" t="s">
        <v>33</v>
      </c>
      <c r="G25" s="84">
        <v>172</v>
      </c>
      <c r="H25" s="83"/>
      <c r="I25" s="82">
        <f t="shared" ref="I25:I36" si="0">ROUND(H25*G25,2)</f>
        <v>0</v>
      </c>
      <c r="J25" s="81"/>
    </row>
    <row r="26" spans="1:10" ht="24.2" customHeight="1" x14ac:dyDescent="0.2">
      <c r="A26" s="89"/>
      <c r="B26" s="115">
        <v>6</v>
      </c>
      <c r="C26" s="114" t="s">
        <v>26</v>
      </c>
      <c r="D26" s="113" t="s">
        <v>81</v>
      </c>
      <c r="E26" s="113" t="s">
        <v>80</v>
      </c>
      <c r="F26" s="112" t="s">
        <v>33</v>
      </c>
      <c r="G26" s="111">
        <v>172</v>
      </c>
      <c r="H26" s="110"/>
      <c r="I26" s="82">
        <f t="shared" si="0"/>
        <v>0</v>
      </c>
      <c r="J26" s="81"/>
    </row>
    <row r="27" spans="1:10" ht="24.2" customHeight="1" x14ac:dyDescent="0.2">
      <c r="A27" s="109"/>
      <c r="B27" s="108">
        <v>7</v>
      </c>
      <c r="C27" s="107" t="s">
        <v>26</v>
      </c>
      <c r="D27" s="107" t="s">
        <v>79</v>
      </c>
      <c r="E27" s="107" t="s">
        <v>78</v>
      </c>
      <c r="F27" s="106" t="s">
        <v>77</v>
      </c>
      <c r="G27" s="105">
        <v>12.37</v>
      </c>
      <c r="H27" s="104"/>
      <c r="I27" s="103">
        <f t="shared" si="0"/>
        <v>0</v>
      </c>
      <c r="J27" s="81"/>
    </row>
    <row r="28" spans="1:10" ht="24.2" customHeight="1" x14ac:dyDescent="0.2">
      <c r="A28" s="89"/>
      <c r="B28" s="102">
        <v>8</v>
      </c>
      <c r="C28" s="101" t="s">
        <v>48</v>
      </c>
      <c r="D28" s="100" t="s">
        <v>49</v>
      </c>
      <c r="E28" s="100" t="s">
        <v>50</v>
      </c>
      <c r="F28" s="99" t="s">
        <v>51</v>
      </c>
      <c r="G28" s="98">
        <v>173.72</v>
      </c>
      <c r="H28" s="97"/>
      <c r="I28" s="96">
        <f t="shared" si="0"/>
        <v>0</v>
      </c>
      <c r="J28" s="81"/>
    </row>
    <row r="29" spans="1:10" ht="24.2" customHeight="1" x14ac:dyDescent="0.2">
      <c r="A29" s="89"/>
      <c r="B29" s="88">
        <v>9</v>
      </c>
      <c r="C29" s="87" t="s">
        <v>26</v>
      </c>
      <c r="D29" s="86" t="s">
        <v>96</v>
      </c>
      <c r="E29" s="86" t="s">
        <v>95</v>
      </c>
      <c r="F29" s="85" t="s">
        <v>29</v>
      </c>
      <c r="G29" s="84">
        <v>34.4</v>
      </c>
      <c r="H29" s="83"/>
      <c r="I29" s="82">
        <f t="shared" si="0"/>
        <v>0</v>
      </c>
      <c r="J29" s="81"/>
    </row>
    <row r="30" spans="1:10" ht="24.2" customHeight="1" x14ac:dyDescent="0.2">
      <c r="A30" s="89"/>
      <c r="B30" s="88">
        <v>10</v>
      </c>
      <c r="C30" s="87" t="s">
        <v>26</v>
      </c>
      <c r="D30" s="86" t="s">
        <v>94</v>
      </c>
      <c r="E30" s="86" t="s">
        <v>93</v>
      </c>
      <c r="F30" s="85" t="s">
        <v>33</v>
      </c>
      <c r="G30" s="84">
        <v>172.5</v>
      </c>
      <c r="H30" s="83"/>
      <c r="I30" s="82">
        <f t="shared" si="0"/>
        <v>0</v>
      </c>
      <c r="J30" s="81"/>
    </row>
    <row r="31" spans="1:10" ht="24.2" customHeight="1" x14ac:dyDescent="0.2">
      <c r="A31" s="89"/>
      <c r="B31" s="88">
        <v>11</v>
      </c>
      <c r="C31" s="87" t="s">
        <v>26</v>
      </c>
      <c r="D31" s="86" t="s">
        <v>92</v>
      </c>
      <c r="E31" s="86" t="s">
        <v>91</v>
      </c>
      <c r="F31" s="85" t="s">
        <v>33</v>
      </c>
      <c r="G31" s="84">
        <v>172</v>
      </c>
      <c r="H31" s="83"/>
      <c r="I31" s="82">
        <f t="shared" si="0"/>
        <v>0</v>
      </c>
      <c r="J31" s="81"/>
    </row>
    <row r="32" spans="1:10" ht="21.75" customHeight="1" x14ac:dyDescent="0.2">
      <c r="A32" s="89"/>
      <c r="B32" s="88">
        <v>12</v>
      </c>
      <c r="C32" s="87" t="s">
        <v>26</v>
      </c>
      <c r="D32" s="86" t="s">
        <v>76</v>
      </c>
      <c r="E32" s="86" t="s">
        <v>75</v>
      </c>
      <c r="F32" s="85" t="s">
        <v>58</v>
      </c>
      <c r="G32" s="84">
        <v>56.76</v>
      </c>
      <c r="H32" s="83"/>
      <c r="I32" s="82">
        <f t="shared" si="0"/>
        <v>0</v>
      </c>
      <c r="J32" s="81"/>
    </row>
    <row r="33" spans="1:10" ht="24.2" customHeight="1" x14ac:dyDescent="0.2">
      <c r="A33" s="89"/>
      <c r="B33" s="88">
        <v>13</v>
      </c>
      <c r="C33" s="87" t="s">
        <v>26</v>
      </c>
      <c r="D33" s="86" t="s">
        <v>74</v>
      </c>
      <c r="E33" s="86" t="s">
        <v>73</v>
      </c>
      <c r="F33" s="85" t="s">
        <v>58</v>
      </c>
      <c r="G33" s="84">
        <v>851.4</v>
      </c>
      <c r="H33" s="83"/>
      <c r="I33" s="82">
        <f t="shared" si="0"/>
        <v>0</v>
      </c>
      <c r="J33" s="81"/>
    </row>
    <row r="34" spans="1:10" ht="24.2" customHeight="1" x14ac:dyDescent="0.2">
      <c r="A34" s="89"/>
      <c r="B34" s="88">
        <v>14</v>
      </c>
      <c r="C34" s="87" t="s">
        <v>26</v>
      </c>
      <c r="D34" s="86" t="s">
        <v>72</v>
      </c>
      <c r="E34" s="86" t="s">
        <v>71</v>
      </c>
      <c r="F34" s="85" t="s">
        <v>58</v>
      </c>
      <c r="G34" s="84">
        <v>56.76</v>
      </c>
      <c r="H34" s="83"/>
      <c r="I34" s="82">
        <f t="shared" si="0"/>
        <v>0</v>
      </c>
      <c r="J34" s="81"/>
    </row>
    <row r="35" spans="1:10" ht="24.2" customHeight="1" x14ac:dyDescent="0.2">
      <c r="A35" s="89"/>
      <c r="B35" s="88">
        <v>15</v>
      </c>
      <c r="C35" s="87" t="s">
        <v>26</v>
      </c>
      <c r="D35" s="86" t="s">
        <v>90</v>
      </c>
      <c r="E35" s="86" t="s">
        <v>89</v>
      </c>
      <c r="F35" s="85" t="s">
        <v>58</v>
      </c>
      <c r="G35" s="84">
        <v>48.16</v>
      </c>
      <c r="H35" s="83"/>
      <c r="I35" s="82">
        <f t="shared" si="0"/>
        <v>0</v>
      </c>
      <c r="J35" s="81"/>
    </row>
    <row r="36" spans="1:10" ht="24.2" customHeight="1" x14ac:dyDescent="0.2">
      <c r="A36" s="89"/>
      <c r="B36" s="88">
        <v>16</v>
      </c>
      <c r="C36" s="87" t="s">
        <v>26</v>
      </c>
      <c r="D36" s="86" t="s">
        <v>65</v>
      </c>
      <c r="E36" s="86" t="s">
        <v>66</v>
      </c>
      <c r="F36" s="85" t="s">
        <v>58</v>
      </c>
      <c r="G36" s="84">
        <v>8.6</v>
      </c>
      <c r="H36" s="83"/>
      <c r="I36" s="82">
        <f t="shared" si="0"/>
        <v>0</v>
      </c>
      <c r="J36" s="81"/>
    </row>
    <row r="37" spans="1:10" ht="25.7" customHeight="1" x14ac:dyDescent="0.2">
      <c r="A37" s="95"/>
      <c r="B37" s="94"/>
      <c r="C37" s="93" t="s">
        <v>21</v>
      </c>
      <c r="D37" s="92" t="s">
        <v>67</v>
      </c>
      <c r="E37" s="92" t="s">
        <v>88</v>
      </c>
      <c r="F37" s="91"/>
      <c r="G37" s="91"/>
      <c r="H37" s="91"/>
      <c r="I37" s="90">
        <f>I38</f>
        <v>0</v>
      </c>
      <c r="J37" s="81"/>
    </row>
    <row r="38" spans="1:10" ht="25.7" customHeight="1" x14ac:dyDescent="0.2">
      <c r="A38" s="89"/>
      <c r="B38" s="88">
        <v>17</v>
      </c>
      <c r="C38" s="87" t="s">
        <v>26</v>
      </c>
      <c r="D38" s="86" t="s">
        <v>87</v>
      </c>
      <c r="E38" s="86" t="s">
        <v>86</v>
      </c>
      <c r="F38" s="85" t="s">
        <v>58</v>
      </c>
      <c r="G38" s="84">
        <v>104.61</v>
      </c>
      <c r="H38" s="83"/>
      <c r="I38" s="82">
        <f>ROUND(H38*G38,2)</f>
        <v>0</v>
      </c>
      <c r="J38" s="81"/>
    </row>
    <row r="39" spans="1:10" ht="8.1" customHeight="1" x14ac:dyDescent="0.2">
      <c r="A39" s="80"/>
      <c r="B39" s="79"/>
      <c r="C39" s="78"/>
      <c r="D39" s="78"/>
      <c r="E39" s="78"/>
      <c r="F39" s="78"/>
      <c r="G39" s="78"/>
      <c r="H39" s="78"/>
      <c r="I39" s="77"/>
      <c r="J39" s="76"/>
    </row>
  </sheetData>
  <mergeCells count="2">
    <mergeCell ref="D5:G5"/>
    <mergeCell ref="D7:G7"/>
  </mergeCells>
  <dataValidations count="1">
    <dataValidation type="list" allowBlank="1" showInputMessage="1" showErrorMessage="1" sqref="C39">
      <formula1>"K,M"</formula1>
    </dataValidation>
  </dataValidations>
  <pageMargins left="0.39374999999999999" right="0.39374999999999999" top="0.39374999999999999" bottom="0.39374999999999999" header="0" footer="0"/>
  <pageSetup orientation="portrait"/>
  <headerFooter>
    <oddFooter>&amp;C&amp;"Arial CE,Regular"&amp;8&amp;K000000Strana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showGridLines="0" tabSelected="1" workbookViewId="0">
      <selection activeCell="M15" sqref="M15"/>
    </sheetView>
  </sheetViews>
  <sheetFormatPr defaultColWidth="9.1640625" defaultRowHeight="10.15" customHeight="1" x14ac:dyDescent="0.2"/>
  <cols>
    <col min="1" max="1" width="2" style="75" customWidth="1"/>
    <col min="2" max="3" width="4.1640625" style="75" customWidth="1"/>
    <col min="4" max="4" width="19.6640625" style="75" customWidth="1"/>
    <col min="5" max="5" width="56.83203125" style="75" customWidth="1"/>
    <col min="6" max="6" width="7.5" style="75" customWidth="1"/>
    <col min="7" max="7" width="14" style="75" customWidth="1"/>
    <col min="8" max="8" width="15.6640625" style="75" customWidth="1"/>
    <col min="9" max="9" width="22.1640625" style="75" customWidth="1"/>
    <col min="10" max="10" width="8.83203125" style="75" hidden="1" customWidth="1"/>
    <col min="11" max="11" width="9.1640625" style="75" customWidth="1"/>
    <col min="12" max="16384" width="9.1640625" style="75"/>
  </cols>
  <sheetData>
    <row r="1" spans="1:10" ht="8.1" customHeight="1" x14ac:dyDescent="0.2">
      <c r="A1" s="190"/>
      <c r="B1" s="189"/>
      <c r="C1" s="189"/>
      <c r="D1" s="189"/>
      <c r="E1" s="189"/>
      <c r="F1" s="189"/>
      <c r="G1" s="189"/>
      <c r="H1" s="189"/>
      <c r="I1" s="189"/>
      <c r="J1" s="188"/>
    </row>
    <row r="2" spans="1:10" ht="24.95" customHeight="1" x14ac:dyDescent="0.25">
      <c r="A2" s="180"/>
      <c r="B2" s="205" t="s">
        <v>0</v>
      </c>
      <c r="C2" s="206"/>
      <c r="D2" s="206"/>
      <c r="E2" s="206"/>
      <c r="F2" s="206"/>
      <c r="G2" s="206"/>
      <c r="H2" s="206"/>
      <c r="I2" s="207"/>
      <c r="J2" s="181"/>
    </row>
    <row r="3" spans="1:10" ht="8.1" customHeight="1" x14ac:dyDescent="0.2">
      <c r="A3" s="180"/>
      <c r="B3" s="208"/>
      <c r="C3" s="182"/>
      <c r="D3" s="182"/>
      <c r="E3" s="182"/>
      <c r="F3" s="182"/>
      <c r="G3" s="182"/>
      <c r="H3" s="182"/>
      <c r="I3" s="209"/>
      <c r="J3" s="181"/>
    </row>
    <row r="4" spans="1:10" ht="12" customHeight="1" x14ac:dyDescent="0.2">
      <c r="A4" s="180"/>
      <c r="B4" s="210" t="s">
        <v>1</v>
      </c>
      <c r="C4" s="182"/>
      <c r="D4" s="182"/>
      <c r="E4" s="182"/>
      <c r="F4" s="182"/>
      <c r="G4" s="182"/>
      <c r="H4" s="182"/>
      <c r="I4" s="209"/>
      <c r="J4" s="181"/>
    </row>
    <row r="5" spans="1:10" ht="16.5" customHeight="1" x14ac:dyDescent="0.2">
      <c r="A5" s="180"/>
      <c r="B5" s="208"/>
      <c r="C5" s="182"/>
      <c r="D5" s="239" t="s">
        <v>138</v>
      </c>
      <c r="E5" s="240"/>
      <c r="F5" s="240"/>
      <c r="G5" s="240"/>
      <c r="H5" s="182"/>
      <c r="I5" s="209"/>
      <c r="J5" s="181"/>
    </row>
    <row r="6" spans="1:10" ht="12" customHeight="1" x14ac:dyDescent="0.2">
      <c r="A6" s="180"/>
      <c r="B6" s="210" t="s">
        <v>2</v>
      </c>
      <c r="C6" s="182"/>
      <c r="D6" s="200"/>
      <c r="E6" s="200"/>
      <c r="F6" s="200"/>
      <c r="G6" s="200"/>
      <c r="H6" s="182"/>
      <c r="I6" s="209"/>
      <c r="J6" s="181"/>
    </row>
    <row r="7" spans="1:10" ht="16.5" customHeight="1" x14ac:dyDescent="0.2">
      <c r="A7" s="180"/>
      <c r="B7" s="208"/>
      <c r="C7" s="182"/>
      <c r="D7" s="241" t="s">
        <v>105</v>
      </c>
      <c r="E7" s="242"/>
      <c r="F7" s="242"/>
      <c r="G7" s="242"/>
      <c r="H7" s="182"/>
      <c r="I7" s="209"/>
      <c r="J7" s="181"/>
    </row>
    <row r="8" spans="1:10" ht="8.1" customHeight="1" x14ac:dyDescent="0.2">
      <c r="A8" s="180"/>
      <c r="B8" s="208"/>
      <c r="C8" s="182"/>
      <c r="D8" s="182"/>
      <c r="E8" s="182"/>
      <c r="F8" s="182"/>
      <c r="G8" s="182"/>
      <c r="H8" s="182"/>
      <c r="I8" s="209"/>
      <c r="J8" s="181"/>
    </row>
    <row r="9" spans="1:10" ht="12" customHeight="1" x14ac:dyDescent="0.2">
      <c r="A9" s="180"/>
      <c r="B9" s="210" t="s">
        <v>3</v>
      </c>
      <c r="C9" s="182"/>
      <c r="D9" s="182"/>
      <c r="E9" s="187" t="s">
        <v>4</v>
      </c>
      <c r="F9" s="182"/>
      <c r="G9" s="182"/>
      <c r="H9" s="186" t="s">
        <v>5</v>
      </c>
      <c r="I9" s="211">
        <v>45183</v>
      </c>
      <c r="J9" s="181"/>
    </row>
    <row r="10" spans="1:10" ht="8.1" customHeight="1" x14ac:dyDescent="0.2">
      <c r="A10" s="180"/>
      <c r="B10" s="208"/>
      <c r="C10" s="182"/>
      <c r="D10" s="182"/>
      <c r="E10" s="182"/>
      <c r="F10" s="182"/>
      <c r="G10" s="182"/>
      <c r="H10" s="182"/>
      <c r="I10" s="209"/>
      <c r="J10" s="181"/>
    </row>
    <row r="11" spans="1:10" ht="15.2" customHeight="1" x14ac:dyDescent="0.2">
      <c r="A11" s="180"/>
      <c r="B11" s="210" t="s">
        <v>6</v>
      </c>
      <c r="C11" s="182"/>
      <c r="D11" s="182"/>
      <c r="E11" s="187" t="s">
        <v>7</v>
      </c>
      <c r="F11" s="182"/>
      <c r="G11" s="182"/>
      <c r="H11" s="186" t="s">
        <v>8</v>
      </c>
      <c r="I11" s="209"/>
      <c r="J11" s="181"/>
    </row>
    <row r="12" spans="1:10" ht="15.2" customHeight="1" x14ac:dyDescent="0.2">
      <c r="A12" s="180"/>
      <c r="B12" s="210" t="s">
        <v>9</v>
      </c>
      <c r="C12" s="182"/>
      <c r="D12" s="182"/>
      <c r="E12" s="187"/>
      <c r="F12" s="182"/>
      <c r="G12" s="182"/>
      <c r="H12" s="186" t="s">
        <v>10</v>
      </c>
      <c r="I12" s="209"/>
      <c r="J12" s="181"/>
    </row>
    <row r="13" spans="1:10" ht="10.35" customHeight="1" x14ac:dyDescent="0.2">
      <c r="A13" s="180"/>
      <c r="B13" s="212"/>
      <c r="C13" s="185"/>
      <c r="D13" s="185"/>
      <c r="E13" s="185"/>
      <c r="F13" s="185"/>
      <c r="G13" s="185"/>
      <c r="H13" s="185"/>
      <c r="I13" s="213"/>
      <c r="J13" s="181"/>
    </row>
    <row r="14" spans="1:10" ht="29.25" customHeight="1" x14ac:dyDescent="0.2">
      <c r="A14" s="201"/>
      <c r="B14" s="214" t="s">
        <v>11</v>
      </c>
      <c r="C14" s="191" t="s">
        <v>12</v>
      </c>
      <c r="D14" s="191" t="s">
        <v>13</v>
      </c>
      <c r="E14" s="191" t="s">
        <v>14</v>
      </c>
      <c r="F14" s="191" t="s">
        <v>15</v>
      </c>
      <c r="G14" s="191" t="s">
        <v>16</v>
      </c>
      <c r="H14" s="191" t="s">
        <v>137</v>
      </c>
      <c r="I14" s="215" t="s">
        <v>18</v>
      </c>
      <c r="J14" s="202" t="s">
        <v>19</v>
      </c>
    </row>
    <row r="15" spans="1:10" ht="22.9" customHeight="1" x14ac:dyDescent="0.25">
      <c r="A15" s="180"/>
      <c r="B15" s="216" t="s">
        <v>20</v>
      </c>
      <c r="C15" s="199"/>
      <c r="D15" s="199"/>
      <c r="E15" s="199"/>
      <c r="F15" s="199"/>
      <c r="G15" s="199"/>
      <c r="H15" s="199"/>
      <c r="I15" s="217">
        <f>I16</f>
        <v>0</v>
      </c>
      <c r="J15" s="181"/>
    </row>
    <row r="16" spans="1:10" ht="25.9" customHeight="1" x14ac:dyDescent="0.2">
      <c r="A16" s="180"/>
      <c r="B16" s="208"/>
      <c r="C16" s="184" t="s">
        <v>21</v>
      </c>
      <c r="D16" s="183" t="s">
        <v>22</v>
      </c>
      <c r="E16" s="183" t="s">
        <v>23</v>
      </c>
      <c r="F16" s="182"/>
      <c r="G16" s="182"/>
      <c r="H16" s="182"/>
      <c r="I16" s="218">
        <f>I17+I27+I35+I46</f>
        <v>0</v>
      </c>
      <c r="J16" s="181"/>
    </row>
    <row r="17" spans="1:10" ht="22.9" customHeight="1" x14ac:dyDescent="0.2">
      <c r="A17" s="180"/>
      <c r="B17" s="219"/>
      <c r="C17" s="179" t="s">
        <v>21</v>
      </c>
      <c r="D17" s="178" t="s">
        <v>24</v>
      </c>
      <c r="E17" s="178" t="s">
        <v>25</v>
      </c>
      <c r="F17" s="177"/>
      <c r="G17" s="177"/>
      <c r="H17" s="177"/>
      <c r="I17" s="220">
        <f>SUM(I18:I26)</f>
        <v>0</v>
      </c>
      <c r="J17" s="176"/>
    </row>
    <row r="18" spans="1:10" ht="24.2" customHeight="1" x14ac:dyDescent="0.2">
      <c r="A18" s="180"/>
      <c r="B18" s="221">
        <v>1</v>
      </c>
      <c r="C18" s="167" t="s">
        <v>26</v>
      </c>
      <c r="D18" s="192" t="s">
        <v>136</v>
      </c>
      <c r="E18" s="192" t="s">
        <v>28</v>
      </c>
      <c r="F18" s="193" t="s">
        <v>29</v>
      </c>
      <c r="G18" s="166">
        <v>6.5</v>
      </c>
      <c r="H18" s="165"/>
      <c r="I18" s="222">
        <f t="shared" ref="I18:I26" si="0">ROUND(H18*G18,2)</f>
        <v>0</v>
      </c>
      <c r="J18" s="203"/>
    </row>
    <row r="19" spans="1:10" ht="24.2" customHeight="1" x14ac:dyDescent="0.2">
      <c r="A19" s="180"/>
      <c r="B19" s="221">
        <v>2</v>
      </c>
      <c r="C19" s="167" t="s">
        <v>26</v>
      </c>
      <c r="D19" s="192" t="s">
        <v>31</v>
      </c>
      <c r="E19" s="192" t="s">
        <v>32</v>
      </c>
      <c r="F19" s="193" t="s">
        <v>33</v>
      </c>
      <c r="G19" s="166">
        <v>17.5</v>
      </c>
      <c r="H19" s="165"/>
      <c r="I19" s="222">
        <f t="shared" si="0"/>
        <v>0</v>
      </c>
      <c r="J19" s="203"/>
    </row>
    <row r="20" spans="1:10" ht="24.2" customHeight="1" x14ac:dyDescent="0.2">
      <c r="A20" s="180"/>
      <c r="B20" s="221">
        <v>3</v>
      </c>
      <c r="C20" s="167" t="s">
        <v>26</v>
      </c>
      <c r="D20" s="192" t="s">
        <v>135</v>
      </c>
      <c r="E20" s="192" t="s">
        <v>134</v>
      </c>
      <c r="F20" s="193" t="s">
        <v>29</v>
      </c>
      <c r="G20" s="166">
        <v>62.5</v>
      </c>
      <c r="H20" s="165"/>
      <c r="I20" s="222">
        <f t="shared" si="0"/>
        <v>0</v>
      </c>
      <c r="J20" s="203"/>
    </row>
    <row r="21" spans="1:10" ht="21.75" customHeight="1" x14ac:dyDescent="0.2">
      <c r="A21" s="180"/>
      <c r="B21" s="221">
        <v>4</v>
      </c>
      <c r="C21" s="167" t="s">
        <v>26</v>
      </c>
      <c r="D21" s="192" t="s">
        <v>133</v>
      </c>
      <c r="E21" s="192" t="s">
        <v>132</v>
      </c>
      <c r="F21" s="193" t="s">
        <v>77</v>
      </c>
      <c r="G21" s="166">
        <v>15.625</v>
      </c>
      <c r="H21" s="165"/>
      <c r="I21" s="222">
        <f t="shared" si="0"/>
        <v>0</v>
      </c>
      <c r="J21" s="203"/>
    </row>
    <row r="22" spans="1:10" ht="33" customHeight="1" x14ac:dyDescent="0.2">
      <c r="A22" s="180"/>
      <c r="B22" s="221">
        <v>5</v>
      </c>
      <c r="C22" s="167" t="s">
        <v>26</v>
      </c>
      <c r="D22" s="192" t="s">
        <v>131</v>
      </c>
      <c r="E22" s="192" t="s">
        <v>130</v>
      </c>
      <c r="F22" s="193" t="s">
        <v>77</v>
      </c>
      <c r="G22" s="166">
        <v>15.625</v>
      </c>
      <c r="H22" s="165"/>
      <c r="I22" s="222">
        <f t="shared" si="0"/>
        <v>0</v>
      </c>
      <c r="J22" s="203"/>
    </row>
    <row r="23" spans="1:10" ht="37.9" customHeight="1" x14ac:dyDescent="0.2">
      <c r="A23" s="180"/>
      <c r="B23" s="221">
        <v>6</v>
      </c>
      <c r="C23" s="167" t="s">
        <v>26</v>
      </c>
      <c r="D23" s="192" t="s">
        <v>129</v>
      </c>
      <c r="E23" s="192" t="s">
        <v>128</v>
      </c>
      <c r="F23" s="193" t="s">
        <v>77</v>
      </c>
      <c r="G23" s="166">
        <v>234.375</v>
      </c>
      <c r="H23" s="165"/>
      <c r="I23" s="222">
        <f t="shared" si="0"/>
        <v>0</v>
      </c>
      <c r="J23" s="203"/>
    </row>
    <row r="24" spans="1:10" ht="24.2" customHeight="1" x14ac:dyDescent="0.2">
      <c r="A24" s="180"/>
      <c r="B24" s="221">
        <v>7</v>
      </c>
      <c r="C24" s="167" t="s">
        <v>26</v>
      </c>
      <c r="D24" s="192" t="s">
        <v>127</v>
      </c>
      <c r="E24" s="192" t="s">
        <v>126</v>
      </c>
      <c r="F24" s="193" t="s">
        <v>77</v>
      </c>
      <c r="G24" s="166">
        <v>15.625</v>
      </c>
      <c r="H24" s="165"/>
      <c r="I24" s="222">
        <f t="shared" si="0"/>
        <v>0</v>
      </c>
      <c r="J24" s="203"/>
    </row>
    <row r="25" spans="1:10" ht="16.5" customHeight="1" x14ac:dyDescent="0.2">
      <c r="A25" s="180"/>
      <c r="B25" s="221">
        <v>8</v>
      </c>
      <c r="C25" s="167" t="s">
        <v>26</v>
      </c>
      <c r="D25" s="192" t="s">
        <v>125</v>
      </c>
      <c r="E25" s="192" t="s">
        <v>124</v>
      </c>
      <c r="F25" s="193" t="s">
        <v>77</v>
      </c>
      <c r="G25" s="166">
        <v>15.625</v>
      </c>
      <c r="H25" s="165"/>
      <c r="I25" s="222">
        <f t="shared" si="0"/>
        <v>0</v>
      </c>
      <c r="J25" s="203"/>
    </row>
    <row r="26" spans="1:10" ht="24.2" customHeight="1" x14ac:dyDescent="0.2">
      <c r="A26" s="180"/>
      <c r="B26" s="221">
        <v>9</v>
      </c>
      <c r="C26" s="167" t="s">
        <v>26</v>
      </c>
      <c r="D26" s="192" t="s">
        <v>123</v>
      </c>
      <c r="E26" s="192" t="s">
        <v>122</v>
      </c>
      <c r="F26" s="193" t="s">
        <v>58</v>
      </c>
      <c r="G26" s="166">
        <v>28.125</v>
      </c>
      <c r="H26" s="165"/>
      <c r="I26" s="222">
        <f t="shared" si="0"/>
        <v>0</v>
      </c>
      <c r="J26" s="203"/>
    </row>
    <row r="27" spans="1:10" ht="22.9" customHeight="1" x14ac:dyDescent="0.2">
      <c r="A27" s="180"/>
      <c r="B27" s="223"/>
      <c r="C27" s="169" t="s">
        <v>21</v>
      </c>
      <c r="D27" s="194" t="s">
        <v>34</v>
      </c>
      <c r="E27" s="194" t="s">
        <v>35</v>
      </c>
      <c r="F27" s="195"/>
      <c r="G27" s="168"/>
      <c r="H27" s="168"/>
      <c r="I27" s="224">
        <f>SUM(I28:I34)</f>
        <v>0</v>
      </c>
      <c r="J27" s="203"/>
    </row>
    <row r="28" spans="1:10" ht="24.2" customHeight="1" x14ac:dyDescent="0.2">
      <c r="A28" s="180"/>
      <c r="B28" s="221">
        <v>10</v>
      </c>
      <c r="C28" s="167" t="s">
        <v>26</v>
      </c>
      <c r="D28" s="192" t="s">
        <v>121</v>
      </c>
      <c r="E28" s="192" t="s">
        <v>120</v>
      </c>
      <c r="F28" s="193" t="s">
        <v>29</v>
      </c>
      <c r="G28" s="166">
        <v>62.5</v>
      </c>
      <c r="H28" s="165"/>
      <c r="I28" s="222">
        <f>ROUND(H28*G28,2)</f>
        <v>0</v>
      </c>
      <c r="J28" s="203"/>
    </row>
    <row r="29" spans="1:10" ht="37.9" customHeight="1" x14ac:dyDescent="0.2">
      <c r="A29" s="180"/>
      <c r="B29" s="221">
        <v>11</v>
      </c>
      <c r="C29" s="167" t="s">
        <v>26</v>
      </c>
      <c r="D29" s="192" t="s">
        <v>119</v>
      </c>
      <c r="E29" s="192" t="s">
        <v>118</v>
      </c>
      <c r="F29" s="193" t="s">
        <v>29</v>
      </c>
      <c r="G29" s="166">
        <v>62.5</v>
      </c>
      <c r="H29" s="165"/>
      <c r="I29" s="222">
        <f>ROUND(H29*G29,2)</f>
        <v>0</v>
      </c>
      <c r="J29" s="203"/>
    </row>
    <row r="30" spans="1:10" ht="37.9" customHeight="1" x14ac:dyDescent="0.2">
      <c r="A30" s="180"/>
      <c r="B30" s="221">
        <v>12</v>
      </c>
      <c r="C30" s="167" t="s">
        <v>26</v>
      </c>
      <c r="D30" s="192" t="s">
        <v>117</v>
      </c>
      <c r="E30" s="192" t="s">
        <v>116</v>
      </c>
      <c r="F30" s="193" t="s">
        <v>29</v>
      </c>
      <c r="G30" s="166">
        <v>62.5</v>
      </c>
      <c r="H30" s="165"/>
      <c r="I30" s="222">
        <f>ROUND(H30*G30,2)</f>
        <v>0</v>
      </c>
      <c r="J30" s="203"/>
    </row>
    <row r="31" spans="1:10" ht="21.75" customHeight="1" x14ac:dyDescent="0.2">
      <c r="A31" s="180"/>
      <c r="B31" s="225">
        <v>13</v>
      </c>
      <c r="C31" s="175" t="s">
        <v>48</v>
      </c>
      <c r="D31" s="196" t="s">
        <v>115</v>
      </c>
      <c r="E31" s="196" t="s">
        <v>114</v>
      </c>
      <c r="F31" s="197" t="s">
        <v>29</v>
      </c>
      <c r="G31" s="174">
        <v>58.85</v>
      </c>
      <c r="H31" s="173"/>
      <c r="I31" s="226">
        <f>G31*H31</f>
        <v>0</v>
      </c>
      <c r="J31" s="204"/>
    </row>
    <row r="32" spans="1:10" ht="21.75" customHeight="1" x14ac:dyDescent="0.2">
      <c r="A32" s="180"/>
      <c r="B32" s="225">
        <v>14</v>
      </c>
      <c r="C32" s="175" t="s">
        <v>48</v>
      </c>
      <c r="D32" s="196" t="s">
        <v>113</v>
      </c>
      <c r="E32" s="196" t="s">
        <v>112</v>
      </c>
      <c r="F32" s="197" t="s">
        <v>29</v>
      </c>
      <c r="G32" s="174">
        <v>4.9000000000000004</v>
      </c>
      <c r="H32" s="173"/>
      <c r="I32" s="226">
        <f>G32*H32</f>
        <v>0</v>
      </c>
      <c r="J32" s="204"/>
    </row>
    <row r="33" spans="1:10" ht="21.75" customHeight="1" x14ac:dyDescent="0.2">
      <c r="A33" s="180"/>
      <c r="B33" s="221">
        <v>15</v>
      </c>
      <c r="C33" s="167" t="s">
        <v>26</v>
      </c>
      <c r="D33" s="192" t="s">
        <v>85</v>
      </c>
      <c r="E33" s="192" t="s">
        <v>84</v>
      </c>
      <c r="F33" s="193" t="s">
        <v>29</v>
      </c>
      <c r="G33" s="166">
        <v>6.5</v>
      </c>
      <c r="H33" s="165"/>
      <c r="I33" s="222">
        <f>ROUND(H33*G33,2)</f>
        <v>0</v>
      </c>
      <c r="J33" s="204"/>
    </row>
    <row r="34" spans="1:10" ht="21.75" customHeight="1" x14ac:dyDescent="0.2">
      <c r="A34" s="180"/>
      <c r="B34" s="221">
        <v>16</v>
      </c>
      <c r="C34" s="167" t="s">
        <v>26</v>
      </c>
      <c r="D34" s="192" t="s">
        <v>83</v>
      </c>
      <c r="E34" s="192" t="s">
        <v>82</v>
      </c>
      <c r="F34" s="193" t="s">
        <v>29</v>
      </c>
      <c r="G34" s="166">
        <v>6.5</v>
      </c>
      <c r="H34" s="165"/>
      <c r="I34" s="222">
        <f>ROUND(H34*G34,2)</f>
        <v>0</v>
      </c>
      <c r="J34" s="204"/>
    </row>
    <row r="35" spans="1:10" ht="22.9" customHeight="1" x14ac:dyDescent="0.2">
      <c r="A35" s="180"/>
      <c r="B35" s="223"/>
      <c r="C35" s="169" t="s">
        <v>21</v>
      </c>
      <c r="D35" s="194" t="s">
        <v>42</v>
      </c>
      <c r="E35" s="194" t="s">
        <v>43</v>
      </c>
      <c r="F35" s="195"/>
      <c r="G35" s="168"/>
      <c r="H35" s="168"/>
      <c r="I35" s="224">
        <f>SUM(I36:I44)</f>
        <v>0</v>
      </c>
      <c r="J35" s="203"/>
    </row>
    <row r="36" spans="1:10" ht="33" customHeight="1" x14ac:dyDescent="0.2">
      <c r="A36" s="180"/>
      <c r="B36" s="221">
        <v>17</v>
      </c>
      <c r="C36" s="167" t="s">
        <v>26</v>
      </c>
      <c r="D36" s="192" t="s">
        <v>81</v>
      </c>
      <c r="E36" s="192" t="s">
        <v>80</v>
      </c>
      <c r="F36" s="193" t="s">
        <v>33</v>
      </c>
      <c r="G36" s="166">
        <v>22.5</v>
      </c>
      <c r="H36" s="165"/>
      <c r="I36" s="222">
        <f>ROUND(H36*G36,2)</f>
        <v>0</v>
      </c>
      <c r="J36" s="203"/>
    </row>
    <row r="37" spans="1:10" ht="33" customHeight="1" x14ac:dyDescent="0.2">
      <c r="A37" s="180"/>
      <c r="B37" s="221">
        <v>18</v>
      </c>
      <c r="C37" s="167" t="s">
        <v>26</v>
      </c>
      <c r="D37" s="192" t="s">
        <v>111</v>
      </c>
      <c r="E37" s="192" t="s">
        <v>110</v>
      </c>
      <c r="F37" s="193" t="s">
        <v>33</v>
      </c>
      <c r="G37" s="166">
        <v>12.5</v>
      </c>
      <c r="H37" s="165"/>
      <c r="I37" s="222">
        <f>ROUND(H37*G37,2)</f>
        <v>0</v>
      </c>
      <c r="J37" s="203"/>
    </row>
    <row r="38" spans="1:10" ht="24.2" customHeight="1" x14ac:dyDescent="0.2">
      <c r="A38" s="180"/>
      <c r="B38" s="225">
        <v>19</v>
      </c>
      <c r="C38" s="175" t="s">
        <v>48</v>
      </c>
      <c r="D38" s="196" t="s">
        <v>109</v>
      </c>
      <c r="E38" s="196" t="s">
        <v>108</v>
      </c>
      <c r="F38" s="197" t="s">
        <v>51</v>
      </c>
      <c r="G38" s="174">
        <v>45.45</v>
      </c>
      <c r="H38" s="173"/>
      <c r="I38" s="226">
        <f>G38*H38</f>
        <v>0</v>
      </c>
      <c r="J38" s="204"/>
    </row>
    <row r="39" spans="1:10" ht="24.2" customHeight="1" x14ac:dyDescent="0.2">
      <c r="A39" s="180"/>
      <c r="B39" s="227">
        <v>20</v>
      </c>
      <c r="C39" s="172" t="s">
        <v>26</v>
      </c>
      <c r="D39" s="198" t="s">
        <v>79</v>
      </c>
      <c r="E39" s="198" t="s">
        <v>78</v>
      </c>
      <c r="F39" s="193" t="s">
        <v>77</v>
      </c>
      <c r="G39" s="171">
        <v>5.27</v>
      </c>
      <c r="H39" s="170"/>
      <c r="I39" s="222">
        <f t="shared" ref="I39:I45" si="1">ROUND(H39*G39,2)</f>
        <v>0</v>
      </c>
      <c r="J39" s="204"/>
    </row>
    <row r="40" spans="1:10" ht="24.2" customHeight="1" x14ac:dyDescent="0.2">
      <c r="A40" s="180"/>
      <c r="B40" s="221">
        <v>21</v>
      </c>
      <c r="C40" s="167" t="s">
        <v>26</v>
      </c>
      <c r="D40" s="192" t="s">
        <v>54</v>
      </c>
      <c r="E40" s="192" t="s">
        <v>55</v>
      </c>
      <c r="F40" s="193" t="s">
        <v>33</v>
      </c>
      <c r="G40" s="166">
        <v>13</v>
      </c>
      <c r="H40" s="165"/>
      <c r="I40" s="222">
        <f t="shared" si="1"/>
        <v>0</v>
      </c>
      <c r="J40" s="203"/>
    </row>
    <row r="41" spans="1:10" ht="21.75" customHeight="1" x14ac:dyDescent="0.2">
      <c r="A41" s="180"/>
      <c r="B41" s="221">
        <v>22</v>
      </c>
      <c r="C41" s="167" t="s">
        <v>26</v>
      </c>
      <c r="D41" s="192" t="s">
        <v>76</v>
      </c>
      <c r="E41" s="192" t="s">
        <v>75</v>
      </c>
      <c r="F41" s="193" t="s">
        <v>58</v>
      </c>
      <c r="G41" s="166">
        <v>39.47</v>
      </c>
      <c r="H41" s="165"/>
      <c r="I41" s="222">
        <f t="shared" si="1"/>
        <v>0</v>
      </c>
      <c r="J41" s="203"/>
    </row>
    <row r="42" spans="1:10" ht="24.2" customHeight="1" x14ac:dyDescent="0.2">
      <c r="A42" s="180"/>
      <c r="B42" s="221">
        <v>23</v>
      </c>
      <c r="C42" s="167" t="s">
        <v>26</v>
      </c>
      <c r="D42" s="192" t="s">
        <v>74</v>
      </c>
      <c r="E42" s="192" t="s">
        <v>73</v>
      </c>
      <c r="F42" s="193" t="s">
        <v>58</v>
      </c>
      <c r="G42" s="166">
        <v>592.04999999999995</v>
      </c>
      <c r="H42" s="165"/>
      <c r="I42" s="222">
        <f t="shared" si="1"/>
        <v>0</v>
      </c>
      <c r="J42" s="203"/>
    </row>
    <row r="43" spans="1:10" ht="24.2" customHeight="1" x14ac:dyDescent="0.2">
      <c r="A43" s="180"/>
      <c r="B43" s="221">
        <v>24</v>
      </c>
      <c r="C43" s="167" t="s">
        <v>26</v>
      </c>
      <c r="D43" s="192" t="s">
        <v>72</v>
      </c>
      <c r="E43" s="192" t="s">
        <v>71</v>
      </c>
      <c r="F43" s="193" t="s">
        <v>58</v>
      </c>
      <c r="G43" s="166">
        <v>39.47</v>
      </c>
      <c r="H43" s="165"/>
      <c r="I43" s="222">
        <f t="shared" si="1"/>
        <v>0</v>
      </c>
      <c r="J43" s="203"/>
    </row>
    <row r="44" spans="1:10" ht="24.2" customHeight="1" x14ac:dyDescent="0.2">
      <c r="A44" s="180"/>
      <c r="B44" s="221">
        <v>25</v>
      </c>
      <c r="C44" s="167" t="s">
        <v>26</v>
      </c>
      <c r="D44" s="192" t="s">
        <v>63</v>
      </c>
      <c r="E44" s="192" t="s">
        <v>64</v>
      </c>
      <c r="F44" s="193" t="s">
        <v>58</v>
      </c>
      <c r="G44" s="166">
        <v>37.844999999999999</v>
      </c>
      <c r="H44" s="165"/>
      <c r="I44" s="222">
        <f t="shared" si="1"/>
        <v>0</v>
      </c>
      <c r="J44" s="203"/>
    </row>
    <row r="45" spans="1:10" ht="24.2" customHeight="1" x14ac:dyDescent="0.2">
      <c r="A45" s="180"/>
      <c r="B45" s="221">
        <v>26</v>
      </c>
      <c r="C45" s="167" t="s">
        <v>26</v>
      </c>
      <c r="D45" s="192" t="s">
        <v>65</v>
      </c>
      <c r="E45" s="192" t="s">
        <v>66</v>
      </c>
      <c r="F45" s="193" t="s">
        <v>58</v>
      </c>
      <c r="G45" s="166">
        <v>1.625</v>
      </c>
      <c r="H45" s="165"/>
      <c r="I45" s="222">
        <f t="shared" si="1"/>
        <v>0</v>
      </c>
      <c r="J45" s="203"/>
    </row>
    <row r="46" spans="1:10" ht="22.9" customHeight="1" x14ac:dyDescent="0.2">
      <c r="A46" s="180"/>
      <c r="B46" s="223"/>
      <c r="C46" s="169" t="s">
        <v>21</v>
      </c>
      <c r="D46" s="194" t="s">
        <v>67</v>
      </c>
      <c r="E46" s="194" t="s">
        <v>68</v>
      </c>
      <c r="F46" s="195"/>
      <c r="G46" s="168"/>
      <c r="H46" s="168"/>
      <c r="I46" s="224">
        <f>I47</f>
        <v>0</v>
      </c>
      <c r="J46" s="203"/>
    </row>
    <row r="47" spans="1:10" ht="33" customHeight="1" x14ac:dyDescent="0.2">
      <c r="A47" s="180"/>
      <c r="B47" s="221">
        <v>27</v>
      </c>
      <c r="C47" s="167" t="s">
        <v>26</v>
      </c>
      <c r="D47" s="192" t="s">
        <v>69</v>
      </c>
      <c r="E47" s="192" t="s">
        <v>70</v>
      </c>
      <c r="F47" s="193" t="s">
        <v>58</v>
      </c>
      <c r="G47" s="166">
        <v>94.29</v>
      </c>
      <c r="H47" s="165"/>
      <c r="I47" s="222">
        <f>ROUND(H47*G47,2)</f>
        <v>0</v>
      </c>
      <c r="J47" s="203"/>
    </row>
    <row r="48" spans="1:10" ht="8.1" customHeight="1" x14ac:dyDescent="0.2">
      <c r="A48" s="164"/>
      <c r="B48" s="228"/>
      <c r="C48" s="229"/>
      <c r="D48" s="229"/>
      <c r="E48" s="229"/>
      <c r="F48" s="229"/>
      <c r="G48" s="229"/>
      <c r="H48" s="229"/>
      <c r="I48" s="230"/>
      <c r="J48" s="163"/>
    </row>
  </sheetData>
  <mergeCells count="2">
    <mergeCell ref="D5:G5"/>
    <mergeCell ref="D7:G7"/>
  </mergeCells>
  <pageMargins left="0.39374999999999999" right="0.39374999999999999" top="0.39374999999999999" bottom="0.39374999999999999" header="0" footer="0"/>
  <pageSetup scale="76" orientation="portrait" r:id="rId1"/>
  <headerFooter>
    <oddFooter>&amp;C&amp;"Arial CE,Regular"&amp;8&amp;K000000Strana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4</vt:i4>
      </vt:variant>
    </vt:vector>
  </HeadingPairs>
  <TitlesOfParts>
    <vt:vector size="4" baseType="lpstr">
      <vt:lpstr>SPOLU</vt:lpstr>
      <vt:lpstr>Asfaltová plocha</vt:lpstr>
      <vt:lpstr>rekon. obrubníkov</vt:lpstr>
      <vt:lpstr>rekon. parkoviska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Marián Šišo</dc:creator>
  <cp:lastModifiedBy>Ing. Lucia Kubandová</cp:lastModifiedBy>
  <dcterms:created xsi:type="dcterms:W3CDTF">2023-09-18T11:46:43Z</dcterms:created>
  <dcterms:modified xsi:type="dcterms:W3CDTF">2023-09-19T09:33:25Z</dcterms:modified>
</cp:coreProperties>
</file>